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055" windowHeight="4110"/>
  </bookViews>
  <sheets>
    <sheet name="経費内訳　合計" sheetId="1" r:id="rId1"/>
    <sheet name="設備備品費" sheetId="2" r:id="rId2"/>
    <sheet name="人件費" sheetId="5" r:id="rId3"/>
    <sheet name="謝金" sheetId="6" r:id="rId4"/>
    <sheet name="旅費" sheetId="3" r:id="rId5"/>
    <sheet name="外注費" sheetId="7" r:id="rId6"/>
    <sheet name="その他" sheetId="8" r:id="rId7"/>
    <sheet name="消費税相当額" sheetId="9" r:id="rId8"/>
  </sheets>
  <definedNames>
    <definedName name="_xlnm.Print_Area" localSheetId="6">その他!$A$1:$H$45</definedName>
    <definedName name="_xlnm.Print_Area" localSheetId="5">外注費!$A$1:$H$29</definedName>
    <definedName name="_xlnm.Print_Area" localSheetId="0">'経費内訳　合計'!$A$1:$E$28</definedName>
    <definedName name="_xlnm.Print_Area" localSheetId="3">謝金!$A$1:$F$32</definedName>
    <definedName name="_xlnm.Print_Area" localSheetId="7">消費税相当額!$A$1:$G$22</definedName>
    <definedName name="_xlnm.Print_Area" localSheetId="2">人件費!$A$1:$J$34</definedName>
    <definedName name="_xlnm.Print_Area" localSheetId="1">設備備品費!$A$1:$H$45</definedName>
    <definedName name="_xlnm.Print_Area" localSheetId="4">旅費!$A$1:$M$34</definedName>
    <definedName name="型_番">#REF!</definedName>
    <definedName name="小計">#REF!</definedName>
    <definedName name="数量">#REF!</definedName>
    <definedName name="定価">#REF!</definedName>
    <definedName name="納入価">#REF!</definedName>
    <definedName name="品__名">#REF!</definedName>
  </definedNames>
  <calcPr calcId="162913"/>
</workbook>
</file>

<file path=xl/calcChain.xml><?xml version="1.0" encoding="utf-8"?>
<calcChain xmlns="http://schemas.openxmlformats.org/spreadsheetml/2006/main">
  <c r="H5" i="2" l="1"/>
  <c r="D7" i="9" l="1"/>
  <c r="E7" i="9"/>
  <c r="E6" i="9"/>
  <c r="E4" i="9"/>
  <c r="D6" i="9"/>
  <c r="D4" i="9"/>
  <c r="G7" i="9"/>
  <c r="G4" i="9"/>
  <c r="H44" i="8"/>
  <c r="H28" i="7"/>
  <c r="M33" i="3"/>
  <c r="F31" i="6"/>
  <c r="E5" i="9" s="1"/>
  <c r="H44" i="2"/>
  <c r="G6" i="9" l="1"/>
  <c r="H41" i="8" l="1"/>
  <c r="J31" i="5" l="1"/>
  <c r="D11" i="1" s="1"/>
  <c r="M28" i="3"/>
  <c r="D23" i="1"/>
  <c r="F27" i="1" l="1"/>
  <c r="H20" i="8"/>
  <c r="H19" i="8"/>
  <c r="H18" i="8"/>
  <c r="H17" i="8"/>
  <c r="H16" i="8"/>
  <c r="H15" i="8"/>
  <c r="M15" i="3"/>
  <c r="M14" i="3"/>
  <c r="M13" i="3"/>
  <c r="M12" i="3"/>
  <c r="M11" i="3"/>
  <c r="H17" i="2"/>
  <c r="H16" i="2"/>
  <c r="H15" i="2"/>
  <c r="H14" i="2"/>
  <c r="H13" i="2"/>
  <c r="H19" i="2" l="1"/>
  <c r="H18" i="2"/>
  <c r="H12" i="2"/>
  <c r="H11" i="2"/>
  <c r="J15" i="5"/>
  <c r="J14" i="5"/>
  <c r="J13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2" i="5"/>
  <c r="J11" i="5"/>
  <c r="J10" i="5"/>
  <c r="J9" i="5"/>
  <c r="J8" i="5"/>
  <c r="J7" i="5"/>
  <c r="J5" i="5"/>
  <c r="J6" i="5"/>
  <c r="J32" i="5" s="1"/>
  <c r="D12" i="1" s="1"/>
  <c r="J27" i="1" l="1"/>
  <c r="E26" i="1" l="1"/>
  <c r="K27" i="1" l="1"/>
  <c r="E34" i="1"/>
  <c r="E31" i="1"/>
  <c r="E28" i="1"/>
  <c r="M7" i="3" l="1"/>
  <c r="M6" i="3"/>
  <c r="M5" i="3"/>
  <c r="M4" i="3"/>
  <c r="H6" i="2"/>
  <c r="H43" i="2" l="1"/>
  <c r="H42" i="2"/>
  <c r="D16" i="1"/>
  <c r="H40" i="8" l="1"/>
  <c r="D22" i="1" s="1"/>
  <c r="H38" i="8"/>
  <c r="D20" i="1" s="1"/>
  <c r="H6" i="7"/>
  <c r="H27" i="7" s="1"/>
  <c r="M32" i="3"/>
  <c r="M31" i="3"/>
  <c r="D17" i="1" s="1"/>
  <c r="M29" i="3"/>
  <c r="D15" i="1" s="1"/>
  <c r="M30" i="3"/>
  <c r="D14" i="1" s="1"/>
  <c r="H6" i="8" l="1"/>
  <c r="H39" i="8" s="1"/>
  <c r="D21" i="1" s="1"/>
  <c r="H7" i="8"/>
  <c r="H37" i="8" s="1"/>
  <c r="D19" i="1" s="1"/>
  <c r="H34" i="8" l="1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14" i="8"/>
  <c r="H13" i="8"/>
  <c r="H12" i="8"/>
  <c r="H11" i="8"/>
  <c r="H10" i="8"/>
  <c r="H9" i="8"/>
  <c r="H8" i="8"/>
  <c r="H43" i="8" s="1"/>
  <c r="H5" i="8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5" i="7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0" i="6" s="1"/>
  <c r="D5" i="9" s="1"/>
  <c r="G5" i="9" s="1"/>
  <c r="M26" i="3"/>
  <c r="M25" i="3"/>
  <c r="M24" i="3"/>
  <c r="M23" i="3"/>
  <c r="M22" i="3"/>
  <c r="M21" i="3"/>
  <c r="M20" i="3"/>
  <c r="M19" i="3"/>
  <c r="M18" i="3"/>
  <c r="M17" i="3"/>
  <c r="M16" i="3"/>
  <c r="M10" i="3"/>
  <c r="M9" i="3"/>
  <c r="M8" i="3"/>
  <c r="H38" i="2"/>
  <c r="H41" i="2"/>
  <c r="D9" i="1" s="1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0" i="2"/>
  <c r="H9" i="2"/>
  <c r="H8" i="2"/>
  <c r="H7" i="2"/>
  <c r="D10" i="1"/>
  <c r="H25" i="7" l="1"/>
  <c r="D18" i="1" s="1"/>
  <c r="J29" i="5"/>
  <c r="H42" i="8"/>
  <c r="D24" i="1" s="1"/>
  <c r="H35" i="8"/>
  <c r="M27" i="3"/>
  <c r="F28" i="6"/>
  <c r="D13" i="1" s="1"/>
  <c r="H39" i="2"/>
  <c r="J34" i="5" l="1"/>
  <c r="G8" i="9" s="1"/>
  <c r="D25" i="1" s="1"/>
  <c r="D26" i="1" l="1"/>
  <c r="D34" i="1" l="1"/>
  <c r="G27" i="1"/>
  <c r="D31" i="1"/>
  <c r="D28" i="1"/>
</calcChain>
</file>

<file path=xl/comments1.xml><?xml version="1.0" encoding="utf-8"?>
<comments xmlns="http://schemas.openxmlformats.org/spreadsheetml/2006/main">
  <authors>
    <author>作成者</author>
  </authors>
  <commentList>
    <comment ref="C6" authorId="0" shapeId="0">
      <text>
        <r>
          <rPr>
            <sz val="9"/>
            <color indexed="81"/>
            <rFont val="MS P ゴシック"/>
            <family val="3"/>
            <charset val="128"/>
          </rPr>
          <t>科研費の機関番号ではないのでご注意ください。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>各費目の明細から転記されます。</t>
        </r>
      </text>
    </comment>
    <comment ref="D27" authorId="0" shapeId="0">
      <text>
        <r>
          <rPr>
            <sz val="9"/>
            <color indexed="81"/>
            <rFont val="MS P ゴシック"/>
            <family val="3"/>
            <charset val="128"/>
          </rPr>
          <t>間接経費の計画値を入力してください。間接経費は原則として直接経費合計の30.0%を設定してください。</t>
        </r>
      </text>
    </comment>
    <comment ref="E27" authorId="0" shapeId="0">
      <text>
        <r>
          <rPr>
            <sz val="9"/>
            <color indexed="81"/>
            <rFont val="MS P ゴシック"/>
            <family val="3"/>
            <charset val="128"/>
          </rPr>
          <t>間接経費の計画値を入力してください。間接経費は原則として直接経費合計の30.0%を設定してください。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一式50万円以上の場合は、見積書または積算根拠資料(内部資料)の提出を必ずお願い致します。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J34" authorId="0" shapeId="0">
      <text>
        <r>
          <rPr>
            <sz val="9"/>
            <color indexed="81"/>
            <rFont val="MS P ゴシック"/>
            <family val="3"/>
            <charset val="128"/>
          </rPr>
          <t>直雇用の総額から通勤費にエフォート率を掛けた金額を差し引き、不課税対象合計としております。雇用区分を「派遣」とすると課税人件費となります。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一式50万円以上の場合は、見積書または積算根拠資料(内部資料)の提出を必ずお願い致します。</t>
        </r>
      </text>
    </comment>
    <comment ref="H27" authorId="0" shapeId="0">
      <text>
        <r>
          <rPr>
            <sz val="9"/>
            <color indexed="81"/>
            <rFont val="ＭＳ Ｐゴシック"/>
            <family val="3"/>
            <charset val="128"/>
          </rPr>
          <t>計算式が入っておりますので数式を消さないようお願いします。(黄色付け箇所)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一式50万円以上の場合は、見積書または積算根拠資料(内部資料)の提出を必ずお願い致します。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D4" authorId="0" shapeId="0">
      <text>
        <r>
          <rPr>
            <sz val="9"/>
            <color indexed="81"/>
            <rFont val="MS P ゴシック"/>
            <family val="3"/>
            <charset val="128"/>
          </rPr>
          <t>各科目明細シートより自動で入力されています。</t>
        </r>
      </text>
    </comment>
  </commentList>
</comments>
</file>

<file path=xl/sharedStrings.xml><?xml version="1.0" encoding="utf-8"?>
<sst xmlns="http://schemas.openxmlformats.org/spreadsheetml/2006/main" count="234" uniqueCount="122">
  <si>
    <t>物品費</t>
  </si>
  <si>
    <t>設備備品費</t>
  </si>
  <si>
    <t>消耗品費</t>
  </si>
  <si>
    <t>人件費・謝金</t>
  </si>
  <si>
    <t>人件費</t>
  </si>
  <si>
    <t>謝金</t>
  </si>
  <si>
    <t>旅費</t>
  </si>
  <si>
    <t>国内旅費</t>
  </si>
  <si>
    <t>外国旅費</t>
  </si>
  <si>
    <t>その他</t>
  </si>
  <si>
    <t>合計</t>
  </si>
  <si>
    <t>直接経費</t>
    <phoneticPr fontId="12"/>
  </si>
  <si>
    <t>委員等旅費</t>
    <rPh sb="0" eb="3">
      <t>イイントウ</t>
    </rPh>
    <phoneticPr fontId="12"/>
  </si>
  <si>
    <t>外国人招へい旅費</t>
    <rPh sb="0" eb="2">
      <t>ガイコク</t>
    </rPh>
    <rPh sb="2" eb="3">
      <t>ジン</t>
    </rPh>
    <rPh sb="3" eb="4">
      <t>ショウ</t>
    </rPh>
    <rPh sb="6" eb="8">
      <t>リョヒ</t>
    </rPh>
    <phoneticPr fontId="12"/>
  </si>
  <si>
    <t>印刷製本費</t>
    <rPh sb="0" eb="2">
      <t>インサツ</t>
    </rPh>
    <rPh sb="2" eb="4">
      <t>セイホン</t>
    </rPh>
    <rPh sb="4" eb="5">
      <t>ヒ</t>
    </rPh>
    <phoneticPr fontId="12"/>
  </si>
  <si>
    <t>会議費</t>
    <rPh sb="0" eb="3">
      <t>カイギヒ</t>
    </rPh>
    <phoneticPr fontId="12"/>
  </si>
  <si>
    <t>通信運搬費</t>
    <rPh sb="0" eb="2">
      <t>ツウシン</t>
    </rPh>
    <rPh sb="2" eb="4">
      <t>ウンパン</t>
    </rPh>
    <rPh sb="4" eb="5">
      <t>ヒ</t>
    </rPh>
    <phoneticPr fontId="12"/>
  </si>
  <si>
    <t>その他（諸経費）</t>
    <rPh sb="4" eb="7">
      <t>ショケイヒ</t>
    </rPh>
    <phoneticPr fontId="12"/>
  </si>
  <si>
    <t>光熱水費</t>
    <rPh sb="0" eb="4">
      <t>コウネツスイヒ</t>
    </rPh>
    <phoneticPr fontId="12"/>
  </si>
  <si>
    <t>直接経費小計</t>
    <rPh sb="4" eb="5">
      <t>ショウ</t>
    </rPh>
    <phoneticPr fontId="12"/>
  </si>
  <si>
    <t>間接経費</t>
    <rPh sb="0" eb="2">
      <t>カンセツ</t>
    </rPh>
    <rPh sb="2" eb="4">
      <t>ケイヒ</t>
    </rPh>
    <phoneticPr fontId="12"/>
  </si>
  <si>
    <t>消費税相当額</t>
    <rPh sb="0" eb="3">
      <t>ショウヒゼイ</t>
    </rPh>
    <rPh sb="3" eb="5">
      <t>ソウトウ</t>
    </rPh>
    <rPh sb="5" eb="6">
      <t>ガク</t>
    </rPh>
    <phoneticPr fontId="12"/>
  </si>
  <si>
    <t>（単位：円）</t>
    <rPh sb="1" eb="3">
      <t>タンイ</t>
    </rPh>
    <rPh sb="4" eb="5">
      <t>エン</t>
    </rPh>
    <phoneticPr fontId="12"/>
  </si>
  <si>
    <t>課題番号</t>
    <rPh sb="0" eb="2">
      <t>カダイ</t>
    </rPh>
    <rPh sb="2" eb="4">
      <t>バンゴウ</t>
    </rPh>
    <phoneticPr fontId="12"/>
  </si>
  <si>
    <t>例）5-1599</t>
    <rPh sb="0" eb="1">
      <t>レイ</t>
    </rPh>
    <phoneticPr fontId="12"/>
  </si>
  <si>
    <t>研究機関名</t>
    <rPh sb="0" eb="2">
      <t>ケンキュウ</t>
    </rPh>
    <rPh sb="2" eb="4">
      <t>キカン</t>
    </rPh>
    <rPh sb="4" eb="5">
      <t>メイ</t>
    </rPh>
    <phoneticPr fontId="12"/>
  </si>
  <si>
    <t>サブテーマ番号</t>
    <rPh sb="5" eb="7">
      <t>バンゴウ</t>
    </rPh>
    <phoneticPr fontId="12"/>
  </si>
  <si>
    <t>（物品費内訳）</t>
    <rPh sb="1" eb="3">
      <t>ブッピン</t>
    </rPh>
    <rPh sb="3" eb="4">
      <t>ヒ</t>
    </rPh>
    <rPh sb="4" eb="6">
      <t>ウチワケ</t>
    </rPh>
    <phoneticPr fontId="18"/>
  </si>
  <si>
    <t>＜設備備品費＞</t>
    <rPh sb="1" eb="3">
      <t>セツビ</t>
    </rPh>
    <rPh sb="3" eb="6">
      <t>ビヒンヒ</t>
    </rPh>
    <phoneticPr fontId="18"/>
  </si>
  <si>
    <t>単位：円</t>
    <rPh sb="0" eb="2">
      <t>タンイ</t>
    </rPh>
    <rPh sb="3" eb="4">
      <t>エン</t>
    </rPh>
    <phoneticPr fontId="18"/>
  </si>
  <si>
    <t>品名</t>
    <rPh sb="0" eb="2">
      <t>ヒンメイ</t>
    </rPh>
    <phoneticPr fontId="18"/>
  </si>
  <si>
    <t>使途</t>
    <rPh sb="0" eb="2">
      <t>シト</t>
    </rPh>
    <phoneticPr fontId="18"/>
  </si>
  <si>
    <t>積算根拠</t>
    <rPh sb="0" eb="2">
      <t>セキサン</t>
    </rPh>
    <rPh sb="2" eb="4">
      <t>コンキョ</t>
    </rPh>
    <phoneticPr fontId="18"/>
  </si>
  <si>
    <t>消費税区分</t>
    <rPh sb="0" eb="2">
      <t>ショウヒ</t>
    </rPh>
    <rPh sb="2" eb="3">
      <t>ゼイ</t>
    </rPh>
    <rPh sb="3" eb="5">
      <t>クブン</t>
    </rPh>
    <phoneticPr fontId="18"/>
  </si>
  <si>
    <t>金額</t>
    <rPh sb="0" eb="2">
      <t>キンガク</t>
    </rPh>
    <phoneticPr fontId="18"/>
  </si>
  <si>
    <t>単価</t>
    <rPh sb="0" eb="2">
      <t>タンカ</t>
    </rPh>
    <phoneticPr fontId="18"/>
  </si>
  <si>
    <t>数量</t>
    <rPh sb="0" eb="2">
      <t>スウリョウ</t>
    </rPh>
    <phoneticPr fontId="18"/>
  </si>
  <si>
    <t>合　　　　計</t>
    <rPh sb="0" eb="1">
      <t>ゴウ</t>
    </rPh>
    <rPh sb="5" eb="6">
      <t>ケイ</t>
    </rPh>
    <phoneticPr fontId="18"/>
  </si>
  <si>
    <t>種別</t>
    <rPh sb="0" eb="2">
      <t>シュベツ</t>
    </rPh>
    <phoneticPr fontId="18"/>
  </si>
  <si>
    <t>設備備品費合計</t>
    <rPh sb="0" eb="2">
      <t>セツビ</t>
    </rPh>
    <rPh sb="2" eb="4">
      <t>ビヒン</t>
    </rPh>
    <rPh sb="4" eb="5">
      <t>ヒ</t>
    </rPh>
    <rPh sb="5" eb="7">
      <t>ゴウケイ</t>
    </rPh>
    <phoneticPr fontId="12"/>
  </si>
  <si>
    <t>消耗品費合計</t>
    <rPh sb="0" eb="2">
      <t>ショウモウ</t>
    </rPh>
    <rPh sb="2" eb="3">
      <t>ヒン</t>
    </rPh>
    <rPh sb="3" eb="4">
      <t>ヒ</t>
    </rPh>
    <rPh sb="4" eb="6">
      <t>ゴウケイ</t>
    </rPh>
    <phoneticPr fontId="12"/>
  </si>
  <si>
    <t>不課税対象合計</t>
    <rPh sb="0" eb="1">
      <t>フ</t>
    </rPh>
    <rPh sb="1" eb="3">
      <t>カゼイ</t>
    </rPh>
    <rPh sb="3" eb="5">
      <t>タイショウ</t>
    </rPh>
    <rPh sb="5" eb="7">
      <t>ゴウケイ</t>
    </rPh>
    <phoneticPr fontId="12"/>
  </si>
  <si>
    <t>＜旅費＞</t>
    <rPh sb="1" eb="3">
      <t>リョヒ</t>
    </rPh>
    <phoneticPr fontId="18"/>
  </si>
  <si>
    <t>出張者</t>
    <rPh sb="0" eb="3">
      <t>シュッチョウシャ</t>
    </rPh>
    <phoneticPr fontId="18"/>
  </si>
  <si>
    <t>出張先</t>
    <rPh sb="0" eb="2">
      <t>シュッチョウ</t>
    </rPh>
    <rPh sb="2" eb="3">
      <t>サキ</t>
    </rPh>
    <phoneticPr fontId="18"/>
  </si>
  <si>
    <t>日程</t>
    <rPh sb="0" eb="2">
      <t>ニッテイ</t>
    </rPh>
    <phoneticPr fontId="18"/>
  </si>
  <si>
    <t>用務・目的</t>
    <rPh sb="0" eb="2">
      <t>ヨウム</t>
    </rPh>
    <rPh sb="3" eb="4">
      <t>メ</t>
    </rPh>
    <rPh sb="4" eb="5">
      <t>マト</t>
    </rPh>
    <phoneticPr fontId="18"/>
  </si>
  <si>
    <t>回数</t>
    <rPh sb="0" eb="2">
      <t>カイスウ</t>
    </rPh>
    <phoneticPr fontId="18"/>
  </si>
  <si>
    <t>人数</t>
    <rPh sb="0" eb="2">
      <t>ニンズウ</t>
    </rPh>
    <phoneticPr fontId="18"/>
  </si>
  <si>
    <t>泊</t>
    <rPh sb="0" eb="1">
      <t>ハク</t>
    </rPh>
    <phoneticPr fontId="18"/>
  </si>
  <si>
    <t>日</t>
    <rPh sb="0" eb="1">
      <t>ヒ</t>
    </rPh>
    <phoneticPr fontId="18"/>
  </si>
  <si>
    <t>（人件費内訳）</t>
    <rPh sb="1" eb="4">
      <t>ジンケンヒ</t>
    </rPh>
    <rPh sb="4" eb="6">
      <t>ウチワケ</t>
    </rPh>
    <phoneticPr fontId="18"/>
  </si>
  <si>
    <t>＜人件費＞</t>
    <rPh sb="1" eb="2">
      <t>ヒト</t>
    </rPh>
    <rPh sb="2" eb="3">
      <t>ケン</t>
    </rPh>
    <rPh sb="3" eb="4">
      <t>ヒ</t>
    </rPh>
    <phoneticPr fontId="18"/>
  </si>
  <si>
    <t>氏名</t>
    <rPh sb="0" eb="2">
      <t>シメイ</t>
    </rPh>
    <phoneticPr fontId="18"/>
  </si>
  <si>
    <t>雇用区分</t>
    <rPh sb="0" eb="2">
      <t>コヨウ</t>
    </rPh>
    <rPh sb="2" eb="4">
      <t>クブン</t>
    </rPh>
    <phoneticPr fontId="18"/>
  </si>
  <si>
    <t>月給</t>
    <rPh sb="0" eb="2">
      <t>ゲッキュウ</t>
    </rPh>
    <phoneticPr fontId="18"/>
  </si>
  <si>
    <t>支払月数</t>
    <rPh sb="0" eb="2">
      <t>シハライ</t>
    </rPh>
    <rPh sb="2" eb="4">
      <t>ツキスウ</t>
    </rPh>
    <phoneticPr fontId="18"/>
  </si>
  <si>
    <t>賞与</t>
    <rPh sb="0" eb="2">
      <t>ショウヨ</t>
    </rPh>
    <phoneticPr fontId="18"/>
  </si>
  <si>
    <t>エフォート率</t>
    <rPh sb="5" eb="6">
      <t>リツ</t>
    </rPh>
    <phoneticPr fontId="18"/>
  </si>
  <si>
    <t>＜謝金＞</t>
    <rPh sb="1" eb="3">
      <t>シャキン</t>
    </rPh>
    <phoneticPr fontId="18"/>
  </si>
  <si>
    <t>用務・目的等</t>
    <rPh sb="0" eb="2">
      <t>ヨウム</t>
    </rPh>
    <rPh sb="3" eb="5">
      <t>モクテキ</t>
    </rPh>
    <rPh sb="5" eb="6">
      <t>ナド</t>
    </rPh>
    <phoneticPr fontId="18"/>
  </si>
  <si>
    <t>積算根拠</t>
    <rPh sb="2" eb="4">
      <t>コンキョ</t>
    </rPh>
    <phoneticPr fontId="18"/>
  </si>
  <si>
    <t>消費税区分</t>
    <rPh sb="0" eb="3">
      <t>ショウヒゼイ</t>
    </rPh>
    <rPh sb="3" eb="5">
      <t>クブン</t>
    </rPh>
    <phoneticPr fontId="18"/>
  </si>
  <si>
    <t>（その他内訳）</t>
    <rPh sb="3" eb="4">
      <t>タ</t>
    </rPh>
    <rPh sb="4" eb="6">
      <t>ウチワケ</t>
    </rPh>
    <phoneticPr fontId="18"/>
  </si>
  <si>
    <t>件名</t>
    <rPh sb="0" eb="2">
      <t>ケンメイ</t>
    </rPh>
    <phoneticPr fontId="18"/>
  </si>
  <si>
    <t>目的等</t>
    <rPh sb="0" eb="2">
      <t>モクテキ</t>
    </rPh>
    <rPh sb="2" eb="3">
      <t>ナド</t>
    </rPh>
    <phoneticPr fontId="18"/>
  </si>
  <si>
    <t>単位</t>
    <rPh sb="0" eb="2">
      <t>タンイ</t>
    </rPh>
    <phoneticPr fontId="18"/>
  </si>
  <si>
    <t>＜その他＞</t>
    <rPh sb="3" eb="4">
      <t>タ</t>
    </rPh>
    <phoneticPr fontId="18"/>
  </si>
  <si>
    <t>＜その他（消費税相当額）＞</t>
    <rPh sb="3" eb="4">
      <t>タ</t>
    </rPh>
    <rPh sb="5" eb="8">
      <t>ショウヒゼイ</t>
    </rPh>
    <rPh sb="8" eb="10">
      <t>ソウトウ</t>
    </rPh>
    <rPh sb="10" eb="11">
      <t>ガク</t>
    </rPh>
    <phoneticPr fontId="18"/>
  </si>
  <si>
    <t>項目名</t>
    <rPh sb="0" eb="2">
      <t>コウモク</t>
    </rPh>
    <rPh sb="2" eb="3">
      <t>メイ</t>
    </rPh>
    <phoneticPr fontId="18"/>
  </si>
  <si>
    <t>対象額</t>
    <rPh sb="0" eb="2">
      <t>タイショウ</t>
    </rPh>
    <rPh sb="2" eb="3">
      <t>ガク</t>
    </rPh>
    <phoneticPr fontId="18"/>
  </si>
  <si>
    <t>消費税率</t>
    <rPh sb="0" eb="3">
      <t>ショウヒゼイ</t>
    </rPh>
    <rPh sb="3" eb="4">
      <t>リツ</t>
    </rPh>
    <phoneticPr fontId="18"/>
  </si>
  <si>
    <t>消費税相当額合計</t>
    <rPh sb="0" eb="3">
      <t>ショウヒゼイ</t>
    </rPh>
    <rPh sb="3" eb="6">
      <t>ソウトウガク</t>
    </rPh>
    <rPh sb="6" eb="8">
      <t>ゴウケイ</t>
    </rPh>
    <phoneticPr fontId="18"/>
  </si>
  <si>
    <t>例）5-1599(1)</t>
    <rPh sb="0" eb="1">
      <t>レイ</t>
    </rPh>
    <phoneticPr fontId="12"/>
  </si>
  <si>
    <t>不課税対象</t>
    <rPh sb="0" eb="1">
      <t>フ</t>
    </rPh>
    <rPh sb="1" eb="3">
      <t>カゼイ</t>
    </rPh>
    <rPh sb="3" eb="5">
      <t>タイショウ</t>
    </rPh>
    <phoneticPr fontId="12"/>
  </si>
  <si>
    <t>種別
（各機関の雇用名称）</t>
    <rPh sb="0" eb="2">
      <t>シュベツ</t>
    </rPh>
    <rPh sb="4" eb="5">
      <t>カク</t>
    </rPh>
    <rPh sb="5" eb="7">
      <t>キカン</t>
    </rPh>
    <rPh sb="8" eb="10">
      <t>コヨウ</t>
    </rPh>
    <rPh sb="10" eb="12">
      <t>メイショウ</t>
    </rPh>
    <phoneticPr fontId="18"/>
  </si>
  <si>
    <t>例）国立大学法人Ａ大学</t>
    <rPh sb="0" eb="1">
      <t>レイ</t>
    </rPh>
    <rPh sb="2" eb="4">
      <t>コクリツ</t>
    </rPh>
    <rPh sb="4" eb="6">
      <t>ダイガク</t>
    </rPh>
    <rPh sb="6" eb="8">
      <t>ホウジン</t>
    </rPh>
    <rPh sb="9" eb="11">
      <t>ダイガク</t>
    </rPh>
    <phoneticPr fontId="12"/>
  </si>
  <si>
    <t>海外旅費合計</t>
    <rPh sb="0" eb="2">
      <t>カイガイ</t>
    </rPh>
    <rPh sb="2" eb="3">
      <t>リョ</t>
    </rPh>
    <rPh sb="3" eb="4">
      <t>ヒ</t>
    </rPh>
    <rPh sb="4" eb="6">
      <t>ゴウケイ</t>
    </rPh>
    <phoneticPr fontId="12"/>
  </si>
  <si>
    <t>国内旅費合計</t>
    <rPh sb="0" eb="2">
      <t>コクナイ</t>
    </rPh>
    <rPh sb="2" eb="3">
      <t>リョ</t>
    </rPh>
    <rPh sb="3" eb="4">
      <t>ヒ</t>
    </rPh>
    <rPh sb="4" eb="6">
      <t>ゴウケイ</t>
    </rPh>
    <phoneticPr fontId="12"/>
  </si>
  <si>
    <t>外国人招へい合計</t>
    <rPh sb="0" eb="2">
      <t>ガイコク</t>
    </rPh>
    <rPh sb="2" eb="3">
      <t>ジン</t>
    </rPh>
    <rPh sb="3" eb="4">
      <t>ショウ</t>
    </rPh>
    <rPh sb="6" eb="8">
      <t>ゴウケイ</t>
    </rPh>
    <phoneticPr fontId="12"/>
  </si>
  <si>
    <t>不課税対象合計</t>
    <rPh sb="0" eb="1">
      <t>フ</t>
    </rPh>
    <rPh sb="1" eb="3">
      <t>カゼイ</t>
    </rPh>
    <rPh sb="3" eb="5">
      <t>タイショウ</t>
    </rPh>
    <rPh sb="5" eb="7">
      <t>ゴウケイ</t>
    </rPh>
    <phoneticPr fontId="12"/>
  </si>
  <si>
    <t>←消費税相当額計上対象額</t>
    <rPh sb="1" eb="4">
      <t>ショウヒゼイ</t>
    </rPh>
    <rPh sb="4" eb="6">
      <t>ソウトウ</t>
    </rPh>
    <rPh sb="6" eb="7">
      <t>ガク</t>
    </rPh>
    <rPh sb="7" eb="9">
      <t>ケイジョウ</t>
    </rPh>
    <rPh sb="9" eb="11">
      <t>タイショウ</t>
    </rPh>
    <rPh sb="11" eb="12">
      <t>ガク</t>
    </rPh>
    <phoneticPr fontId="12"/>
  </si>
  <si>
    <t>通勤費</t>
    <rPh sb="0" eb="2">
      <t>ツウキン</t>
    </rPh>
    <rPh sb="2" eb="3">
      <t>ヒ</t>
    </rPh>
    <phoneticPr fontId="18"/>
  </si>
  <si>
    <t>その他（諸経費）</t>
    <rPh sb="2" eb="3">
      <t>タ</t>
    </rPh>
    <rPh sb="4" eb="7">
      <t>ショケイヒ</t>
    </rPh>
    <phoneticPr fontId="12"/>
  </si>
  <si>
    <t>印刷製本費合計</t>
    <rPh sb="0" eb="2">
      <t>インサツ</t>
    </rPh>
    <rPh sb="2" eb="4">
      <t>セイホン</t>
    </rPh>
    <rPh sb="4" eb="5">
      <t>ヒ</t>
    </rPh>
    <rPh sb="5" eb="7">
      <t>ゴウケイ</t>
    </rPh>
    <phoneticPr fontId="12"/>
  </si>
  <si>
    <t>会議費合計</t>
    <rPh sb="0" eb="3">
      <t>カイギヒ</t>
    </rPh>
    <rPh sb="3" eb="5">
      <t>ゴウケイ</t>
    </rPh>
    <phoneticPr fontId="12"/>
  </si>
  <si>
    <t>通信運搬費合計</t>
    <rPh sb="0" eb="2">
      <t>ツウシン</t>
    </rPh>
    <rPh sb="2" eb="4">
      <t>ウンパン</t>
    </rPh>
    <rPh sb="4" eb="5">
      <t>ヒ</t>
    </rPh>
    <rPh sb="5" eb="7">
      <t>ゴウケイ</t>
    </rPh>
    <phoneticPr fontId="12"/>
  </si>
  <si>
    <t>光熱水費合計</t>
    <rPh sb="0" eb="2">
      <t>コウネツ</t>
    </rPh>
    <rPh sb="2" eb="3">
      <t>スイ</t>
    </rPh>
    <rPh sb="3" eb="4">
      <t>ヒ</t>
    </rPh>
    <rPh sb="4" eb="6">
      <t>ゴウケイ</t>
    </rPh>
    <phoneticPr fontId="12"/>
  </si>
  <si>
    <t>委員等合計</t>
    <rPh sb="0" eb="2">
      <t>イイン</t>
    </rPh>
    <rPh sb="2" eb="3">
      <t>トウ</t>
    </rPh>
    <rPh sb="3" eb="5">
      <t>ゴウケイ</t>
    </rPh>
    <phoneticPr fontId="12"/>
  </si>
  <si>
    <t>合計</t>
    <rPh sb="0" eb="2">
      <t>ゴウケイ</t>
    </rPh>
    <phoneticPr fontId="12"/>
  </si>
  <si>
    <t>％</t>
    <phoneticPr fontId="12"/>
  </si>
  <si>
    <t>です。</t>
    <phoneticPr fontId="12"/>
  </si>
  <si>
    <t>です。</t>
    <phoneticPr fontId="12"/>
  </si>
  <si>
    <t>％</t>
    <phoneticPr fontId="12"/>
  </si>
  <si>
    <t>委託先</t>
    <rPh sb="0" eb="3">
      <t>イタクサキ</t>
    </rPh>
    <phoneticPr fontId="12"/>
  </si>
  <si>
    <t>の
間接経費率は</t>
    <rPh sb="2" eb="4">
      <t>カンセツ</t>
    </rPh>
    <rPh sb="4" eb="6">
      <t>ケイヒ</t>
    </rPh>
    <rPh sb="6" eb="7">
      <t>リツ</t>
    </rPh>
    <phoneticPr fontId="12"/>
  </si>
  <si>
    <t>e-Rad研究機関コード</t>
    <phoneticPr fontId="12"/>
  </si>
  <si>
    <t>例）0123456789</t>
    <rPh sb="0" eb="1">
      <t>レイ</t>
    </rPh>
    <phoneticPr fontId="12"/>
  </si>
  <si>
    <t>外注費</t>
    <phoneticPr fontId="12"/>
  </si>
  <si>
    <t>人件費区分</t>
    <rPh sb="0" eb="3">
      <t>ジンケンヒ</t>
    </rPh>
    <rPh sb="3" eb="5">
      <t>クブン</t>
    </rPh>
    <phoneticPr fontId="12"/>
  </si>
  <si>
    <t>人件費</t>
    <rPh sb="0" eb="3">
      <t>ジンケンヒ</t>
    </rPh>
    <phoneticPr fontId="12"/>
  </si>
  <si>
    <t>人件費（PI）</t>
    <rPh sb="0" eb="3">
      <t>ジンケンヒ</t>
    </rPh>
    <phoneticPr fontId="12"/>
  </si>
  <si>
    <t>人件費（PI）</t>
    <phoneticPr fontId="12"/>
  </si>
  <si>
    <t>バイアウト経費</t>
    <rPh sb="5" eb="7">
      <t>ケイヒ</t>
    </rPh>
    <phoneticPr fontId="12"/>
  </si>
  <si>
    <t>【研究計画様式1】研究計画書 別紙1 経費内訳</t>
    <rPh sb="1" eb="3">
      <t>ケンキュウ</t>
    </rPh>
    <rPh sb="3" eb="5">
      <t>ケイカク</t>
    </rPh>
    <rPh sb="5" eb="7">
      <t>ヨウシキ</t>
    </rPh>
    <rPh sb="9" eb="11">
      <t>ケンキュウ</t>
    </rPh>
    <rPh sb="11" eb="13">
      <t>ケイカク</t>
    </rPh>
    <rPh sb="13" eb="14">
      <t>ショ</t>
    </rPh>
    <rPh sb="15" eb="17">
      <t>ベッシ</t>
    </rPh>
    <rPh sb="19" eb="21">
      <t>ケイヒ</t>
    </rPh>
    <rPh sb="21" eb="23">
      <t>ウチワケ</t>
    </rPh>
    <phoneticPr fontId="12"/>
  </si>
  <si>
    <t>＜外注費＞</t>
    <rPh sb="1" eb="4">
      <t>ガイチュウヒ</t>
    </rPh>
    <phoneticPr fontId="18"/>
  </si>
  <si>
    <t>2024年度</t>
    <rPh sb="4" eb="6">
      <t>ネンド</t>
    </rPh>
    <phoneticPr fontId="12"/>
  </si>
  <si>
    <t>2024年度
PI人件費率</t>
    <rPh sb="4" eb="5">
      <t>ネン</t>
    </rPh>
    <rPh sb="5" eb="6">
      <t>ド</t>
    </rPh>
    <rPh sb="9" eb="12">
      <t>ジンケンヒ</t>
    </rPh>
    <rPh sb="12" eb="13">
      <t>リツ</t>
    </rPh>
    <phoneticPr fontId="12"/>
  </si>
  <si>
    <t>2024年度
バイアウト経費率</t>
    <rPh sb="4" eb="5">
      <t>ネン</t>
    </rPh>
    <rPh sb="5" eb="6">
      <t>ド</t>
    </rPh>
    <rPh sb="12" eb="14">
      <t>ケイヒ</t>
    </rPh>
    <rPh sb="14" eb="15">
      <t>リツ</t>
    </rPh>
    <phoneticPr fontId="12"/>
  </si>
  <si>
    <t>↑革新型研究開発（若手枠）課題は10%以内</t>
    <rPh sb="1" eb="4">
      <t>カクシンガタ</t>
    </rPh>
    <rPh sb="4" eb="6">
      <t>ケンキュウ</t>
    </rPh>
    <rPh sb="6" eb="8">
      <t>カイハツ</t>
    </rPh>
    <rPh sb="9" eb="11">
      <t>ワカテ</t>
    </rPh>
    <rPh sb="11" eb="12">
      <t>ワク</t>
    </rPh>
    <rPh sb="13" eb="15">
      <t>カダイ</t>
    </rPh>
    <rPh sb="19" eb="21">
      <t>イナイ</t>
    </rPh>
    <phoneticPr fontId="12"/>
  </si>
  <si>
    <t>↑革新型研究開発（若手枠）課題は20%以内</t>
    <rPh sb="1" eb="4">
      <t>カクシンガタ</t>
    </rPh>
    <rPh sb="4" eb="6">
      <t>ケンキュウ</t>
    </rPh>
    <rPh sb="6" eb="8">
      <t>カイハツ</t>
    </rPh>
    <rPh sb="9" eb="11">
      <t>ワカテ</t>
    </rPh>
    <rPh sb="11" eb="12">
      <t>ワク</t>
    </rPh>
    <rPh sb="13" eb="15">
      <t>カダイ</t>
    </rPh>
    <rPh sb="19" eb="21">
      <t>イナイ</t>
    </rPh>
    <phoneticPr fontId="12"/>
  </si>
  <si>
    <t>↑要確認（30.0％になっているか）</t>
    <rPh sb="1" eb="2">
      <t>ヨウ</t>
    </rPh>
    <rPh sb="2" eb="4">
      <t>カクニン</t>
    </rPh>
    <phoneticPr fontId="12"/>
  </si>
  <si>
    <t>間接経費（原則として、上記直接経費の30％）</t>
    <rPh sb="5" eb="7">
      <t>ゲンソク</t>
    </rPh>
    <phoneticPr fontId="12"/>
  </si>
  <si>
    <t>2025年度</t>
    <rPh sb="4" eb="6">
      <t>ネンド</t>
    </rPh>
    <phoneticPr fontId="12"/>
  </si>
  <si>
    <t>2025年度
PI人件費率</t>
    <rPh sb="4" eb="5">
      <t>ネン</t>
    </rPh>
    <rPh sb="5" eb="6">
      <t>ド</t>
    </rPh>
    <rPh sb="9" eb="12">
      <t>ジンケンヒ</t>
    </rPh>
    <rPh sb="12" eb="13">
      <t>リツ</t>
    </rPh>
    <phoneticPr fontId="12"/>
  </si>
  <si>
    <t>2025年度
バイアウト経費率</t>
    <rPh sb="4" eb="5">
      <t>ネン</t>
    </rPh>
    <rPh sb="5" eb="6">
      <t>ド</t>
    </rPh>
    <rPh sb="12" eb="14">
      <t>ケイヒ</t>
    </rPh>
    <rPh sb="14" eb="15">
      <t>リツ</t>
    </rPh>
    <phoneticPr fontId="12"/>
  </si>
  <si>
    <t>対象額（インボイス経過措置適用）</t>
    <phoneticPr fontId="12"/>
  </si>
  <si>
    <t>←消費税相当額計上対象額（インボイス経過措置適用）</t>
  </si>
  <si>
    <t>←消費税相当額計上対象額（インボイス経過措置適用）</t>
    <phoneticPr fontId="12"/>
  </si>
  <si>
    <t>単位</t>
    <rPh sb="0" eb="2">
      <t>タンイ</t>
    </rPh>
    <phoneticPr fontId="12"/>
  </si>
  <si>
    <t>（インボイス経過措置適用）</t>
    <phoneticPr fontId="12"/>
  </si>
  <si>
    <t>（インボイス経過措置適用）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</si>
</sst>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#,##0;&quot;▲ &quot;#,##0"/>
    <numFmt numFmtId="178" formatCode="#,##0;\-#,##0;&quot;-&quot;"/>
    <numFmt numFmtId="179" formatCode="0.0"/>
    <numFmt numFmtId="180" formatCode="0000000000"/>
  </numFmts>
  <fonts count="42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indexed="81"/>
      <name val="MS P ゴシック"/>
      <family val="3"/>
      <charset val="128"/>
    </font>
    <font>
      <b/>
      <sz val="10"/>
      <color theme="0" tint="-0.34998626667073579"/>
      <name val="ＭＳ Ｐゴシック"/>
      <family val="3"/>
      <charset val="128"/>
      <scheme val="minor"/>
    </font>
    <font>
      <sz val="10"/>
      <color rgb="FFFF0000"/>
      <name val="ＭＳ Ｐ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20" fillId="0" borderId="0"/>
    <xf numFmtId="178" fontId="22" fillId="0" borderId="0" applyFill="0" applyBorder="0" applyAlignment="0"/>
    <xf numFmtId="0" fontId="23" fillId="0" borderId="20" applyNumberFormat="0" applyAlignment="0" applyProtection="0">
      <alignment horizontal="left" vertical="center"/>
    </xf>
    <xf numFmtId="0" fontId="23" fillId="0" borderId="16">
      <alignment horizontal="left" vertical="center"/>
    </xf>
    <xf numFmtId="0" fontId="24" fillId="0" borderId="0"/>
    <xf numFmtId="0" fontId="2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/>
  </cellStyleXfs>
  <cellXfs count="270">
    <xf numFmtId="0" fontId="0" fillId="0" borderId="0" xfId="0"/>
    <xf numFmtId="0" fontId="10" fillId="0" borderId="0" xfId="5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77" fontId="17" fillId="0" borderId="0" xfId="0" applyNumberFormat="1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38" fontId="17" fillId="4" borderId="15" xfId="0" applyNumberFormat="1" applyFont="1" applyFill="1" applyBorder="1" applyAlignment="1" applyProtection="1">
      <alignment vertical="center"/>
      <protection locked="0"/>
    </xf>
    <xf numFmtId="38" fontId="17" fillId="4" borderId="12" xfId="0" applyNumberFormat="1" applyFont="1" applyFill="1" applyBorder="1" applyAlignment="1" applyProtection="1">
      <alignment vertical="center"/>
      <protection locked="0"/>
    </xf>
    <xf numFmtId="38" fontId="17" fillId="4" borderId="14" xfId="3" applyFont="1" applyFill="1" applyBorder="1" applyAlignment="1" applyProtection="1">
      <alignment vertical="center"/>
      <protection locked="0"/>
    </xf>
    <xf numFmtId="176" fontId="17" fillId="4" borderId="1" xfId="0" applyNumberFormat="1" applyFont="1" applyFill="1" applyBorder="1" applyAlignment="1" applyProtection="1">
      <alignment vertical="center"/>
      <protection locked="0"/>
    </xf>
    <xf numFmtId="176" fontId="17" fillId="4" borderId="1" xfId="0" applyNumberFormat="1" applyFont="1" applyFill="1" applyBorder="1" applyAlignment="1" applyProtection="1">
      <alignment horizontal="center" vertical="center"/>
      <protection locked="0"/>
    </xf>
    <xf numFmtId="38" fontId="17" fillId="4" borderId="1" xfId="0" applyNumberFormat="1" applyFont="1" applyFill="1" applyBorder="1" applyAlignment="1" applyProtection="1">
      <alignment horizontal="left" vertical="center"/>
      <protection locked="0"/>
    </xf>
    <xf numFmtId="38" fontId="17" fillId="4" borderId="16" xfId="0" applyNumberFormat="1" applyFont="1" applyFill="1" applyBorder="1" applyAlignment="1" applyProtection="1">
      <alignment vertical="center"/>
      <protection locked="0"/>
    </xf>
    <xf numFmtId="38" fontId="17" fillId="4" borderId="17" xfId="0" applyNumberFormat="1" applyFont="1" applyFill="1" applyBorder="1" applyAlignment="1" applyProtection="1">
      <alignment vertical="center"/>
      <protection locked="0"/>
    </xf>
    <xf numFmtId="38" fontId="17" fillId="4" borderId="4" xfId="0" applyNumberFormat="1" applyFont="1" applyFill="1" applyBorder="1" applyAlignment="1" applyProtection="1">
      <alignment vertical="center"/>
      <protection locked="0"/>
    </xf>
    <xf numFmtId="38" fontId="17" fillId="4" borderId="18" xfId="3" applyFont="1" applyFill="1" applyBorder="1" applyAlignment="1" applyProtection="1">
      <alignment vertical="center"/>
      <protection locked="0"/>
    </xf>
    <xf numFmtId="176" fontId="17" fillId="4" borderId="3" xfId="0" applyNumberFormat="1" applyFont="1" applyFill="1" applyBorder="1" applyAlignment="1" applyProtection="1">
      <alignment vertical="center"/>
      <protection locked="0"/>
    </xf>
    <xf numFmtId="38" fontId="17" fillId="0" borderId="30" xfId="0" applyNumberFormat="1" applyFont="1" applyBorder="1" applyAlignment="1">
      <alignment horizontal="center" vertical="center"/>
    </xf>
    <xf numFmtId="38" fontId="19" fillId="0" borderId="30" xfId="0" applyNumberFormat="1" applyFont="1" applyBorder="1" applyAlignment="1">
      <alignment horizontal="center" vertical="center"/>
    </xf>
    <xf numFmtId="38" fontId="17" fillId="0" borderId="30" xfId="0" applyNumberFormat="1" applyFont="1" applyBorder="1" applyAlignment="1">
      <alignment horizontal="center" vertical="center" wrapText="1"/>
    </xf>
    <xf numFmtId="38" fontId="17" fillId="0" borderId="25" xfId="0" applyNumberFormat="1" applyFont="1" applyBorder="1" applyAlignment="1">
      <alignment horizontal="center" vertical="center"/>
    </xf>
    <xf numFmtId="38" fontId="17" fillId="0" borderId="20" xfId="0" applyNumberFormat="1" applyFont="1" applyBorder="1" applyAlignment="1">
      <alignment horizontal="center" vertical="center"/>
    </xf>
    <xf numFmtId="38" fontId="28" fillId="0" borderId="30" xfId="0" applyNumberFormat="1" applyFont="1" applyBorder="1" applyAlignment="1">
      <alignment horizontal="center" vertical="center"/>
    </xf>
    <xf numFmtId="38" fontId="29" fillId="0" borderId="30" xfId="0" applyNumberFormat="1" applyFont="1" applyBorder="1" applyAlignment="1">
      <alignment horizontal="center" vertical="center"/>
    </xf>
    <xf numFmtId="38" fontId="17" fillId="4" borderId="15" xfId="0" applyNumberFormat="1" applyFont="1" applyFill="1" applyBorder="1" applyAlignment="1" applyProtection="1">
      <alignment horizontal="left" vertical="center"/>
      <protection locked="0"/>
    </xf>
    <xf numFmtId="38" fontId="17" fillId="4" borderId="1" xfId="0" applyNumberFormat="1" applyFont="1" applyFill="1" applyBorder="1" applyAlignment="1" applyProtection="1">
      <alignment horizontal="right" vertical="center"/>
      <protection locked="0"/>
    </xf>
    <xf numFmtId="38" fontId="17" fillId="4" borderId="1" xfId="0" applyNumberFormat="1" applyFont="1" applyFill="1" applyBorder="1" applyAlignment="1" applyProtection="1">
      <alignment vertical="center"/>
      <protection locked="0"/>
    </xf>
    <xf numFmtId="38" fontId="17" fillId="4" borderId="29" xfId="0" applyNumberFormat="1" applyFont="1" applyFill="1" applyBorder="1" applyAlignment="1" applyProtection="1">
      <alignment vertical="center"/>
      <protection locked="0"/>
    </xf>
    <xf numFmtId="38" fontId="17" fillId="4" borderId="30" xfId="0" applyNumberFormat="1" applyFont="1" applyFill="1" applyBorder="1" applyAlignment="1" applyProtection="1">
      <alignment vertical="center"/>
      <protection locked="0"/>
    </xf>
    <xf numFmtId="177" fontId="17" fillId="0" borderId="0" xfId="0" applyNumberFormat="1" applyFont="1" applyAlignment="1">
      <alignment horizontal="center" vertical="center"/>
    </xf>
    <xf numFmtId="177" fontId="17" fillId="0" borderId="0" xfId="0" applyNumberFormat="1" applyFont="1" applyFill="1" applyAlignment="1">
      <alignment vertical="center"/>
    </xf>
    <xf numFmtId="38" fontId="17" fillId="4" borderId="14" xfId="0" applyNumberFormat="1" applyFont="1" applyFill="1" applyBorder="1" applyAlignment="1" applyProtection="1">
      <alignment vertical="center"/>
      <protection locked="0"/>
    </xf>
    <xf numFmtId="38" fontId="17" fillId="4" borderId="18" xfId="0" applyNumberFormat="1" applyFont="1" applyFill="1" applyBorder="1" applyAlignment="1" applyProtection="1">
      <alignment vertical="center"/>
      <protection locked="0"/>
    </xf>
    <xf numFmtId="177" fontId="21" fillId="0" borderId="38" xfId="0" applyNumberFormat="1" applyFont="1" applyFill="1" applyBorder="1" applyAlignment="1">
      <alignment horizontal="right" vertical="center"/>
    </xf>
    <xf numFmtId="176" fontId="17" fillId="4" borderId="3" xfId="0" applyNumberFormat="1" applyFont="1" applyFill="1" applyBorder="1" applyAlignment="1" applyProtection="1">
      <alignment horizontal="center" vertical="center"/>
      <protection locked="0"/>
    </xf>
    <xf numFmtId="38" fontId="17" fillId="0" borderId="44" xfId="0" applyNumberFormat="1" applyFont="1" applyBorder="1" applyAlignment="1">
      <alignment horizontal="center" vertical="center"/>
    </xf>
    <xf numFmtId="177" fontId="17" fillId="0" borderId="6" xfId="0" applyNumberFormat="1" applyFont="1" applyBorder="1" applyAlignment="1">
      <alignment horizontal="center" vertical="center"/>
    </xf>
    <xf numFmtId="177" fontId="17" fillId="0" borderId="8" xfId="0" applyNumberFormat="1" applyFont="1" applyBorder="1" applyAlignment="1">
      <alignment horizontal="center" vertical="center"/>
    </xf>
    <xf numFmtId="38" fontId="17" fillId="0" borderId="15" xfId="0" applyNumberFormat="1" applyFont="1" applyFill="1" applyBorder="1" applyAlignment="1">
      <alignment vertical="center"/>
    </xf>
    <xf numFmtId="0" fontId="17" fillId="0" borderId="47" xfId="0" applyFont="1" applyFill="1" applyBorder="1" applyAlignment="1">
      <alignment vertical="center"/>
    </xf>
    <xf numFmtId="0" fontId="9" fillId="0" borderId="0" xfId="5" applyFont="1">
      <alignment vertical="center"/>
    </xf>
    <xf numFmtId="38" fontId="17" fillId="4" borderId="29" xfId="0" applyNumberFormat="1" applyFont="1" applyFill="1" applyBorder="1" applyAlignment="1" applyProtection="1">
      <alignment horizontal="left" vertical="center"/>
      <protection locked="0"/>
    </xf>
    <xf numFmtId="38" fontId="17" fillId="4" borderId="30" xfId="0" applyNumberFormat="1" applyFont="1" applyFill="1" applyBorder="1" applyAlignment="1" applyProtection="1">
      <alignment horizontal="left" vertical="center"/>
      <protection locked="0"/>
    </xf>
    <xf numFmtId="38" fontId="17" fillId="4" borderId="30" xfId="0" applyNumberFormat="1" applyFont="1" applyFill="1" applyBorder="1" applyAlignment="1" applyProtection="1">
      <alignment horizontal="right" vertical="center"/>
      <protection locked="0"/>
    </xf>
    <xf numFmtId="38" fontId="17" fillId="4" borderId="2" xfId="0" applyNumberFormat="1" applyFont="1" applyFill="1" applyBorder="1" applyAlignment="1" applyProtection="1">
      <alignment horizontal="left" vertical="center"/>
      <protection locked="0"/>
    </xf>
    <xf numFmtId="0" fontId="30" fillId="0" borderId="0" xfId="5" applyFont="1">
      <alignment vertical="center"/>
    </xf>
    <xf numFmtId="0" fontId="8" fillId="0" borderId="0" xfId="5" applyFont="1" applyAlignment="1">
      <alignment horizontal="right" vertical="center"/>
    </xf>
    <xf numFmtId="38" fontId="10" fillId="5" borderId="0" xfId="3" applyFont="1" applyFill="1">
      <alignment vertical="center"/>
    </xf>
    <xf numFmtId="177" fontId="21" fillId="5" borderId="22" xfId="0" applyNumberFormat="1" applyFont="1" applyFill="1" applyBorder="1" applyAlignment="1">
      <alignment horizontal="right" vertical="center"/>
    </xf>
    <xf numFmtId="177" fontId="21" fillId="5" borderId="43" xfId="0" applyNumberFormat="1" applyFont="1" applyFill="1" applyBorder="1" applyAlignment="1">
      <alignment horizontal="right" vertical="center"/>
    </xf>
    <xf numFmtId="177" fontId="10" fillId="0" borderId="36" xfId="5" applyNumberFormat="1" applyBorder="1">
      <alignment vertical="center"/>
    </xf>
    <xf numFmtId="38" fontId="17" fillId="5" borderId="1" xfId="0" applyNumberFormat="1" applyFont="1" applyFill="1" applyBorder="1" applyAlignment="1">
      <alignment horizontal="right" vertical="center"/>
    </xf>
    <xf numFmtId="9" fontId="17" fillId="5" borderId="1" xfId="4" applyFont="1" applyFill="1" applyBorder="1" applyAlignment="1">
      <alignment horizontal="right" vertical="center"/>
    </xf>
    <xf numFmtId="38" fontId="17" fillId="4" borderId="9" xfId="0" applyNumberFormat="1" applyFont="1" applyFill="1" applyBorder="1" applyAlignment="1" applyProtection="1">
      <alignment vertical="center"/>
      <protection locked="0"/>
    </xf>
    <xf numFmtId="38" fontId="17" fillId="4" borderId="13" xfId="0" applyNumberFormat="1" applyFont="1" applyFill="1" applyBorder="1" applyAlignment="1" applyProtection="1">
      <alignment horizontal="center" vertical="center"/>
      <protection locked="0"/>
    </xf>
    <xf numFmtId="38" fontId="17" fillId="4" borderId="13" xfId="3" applyFont="1" applyFill="1" applyBorder="1" applyAlignment="1" applyProtection="1">
      <alignment vertical="center"/>
      <protection locked="0"/>
    </xf>
    <xf numFmtId="177" fontId="17" fillId="0" borderId="11" xfId="0" applyNumberFormat="1" applyFont="1" applyFill="1" applyBorder="1" applyAlignment="1">
      <alignment horizontal="right" vertical="center"/>
    </xf>
    <xf numFmtId="177" fontId="17" fillId="0" borderId="23" xfId="0" applyNumberFormat="1" applyFont="1" applyFill="1" applyBorder="1" applyAlignment="1">
      <alignment horizontal="right" vertical="center"/>
    </xf>
    <xf numFmtId="38" fontId="17" fillId="4" borderId="9" xfId="0" applyNumberFormat="1" applyFont="1" applyFill="1" applyBorder="1" applyAlignment="1" applyProtection="1">
      <alignment horizontal="left" vertical="center"/>
      <protection locked="0"/>
    </xf>
    <xf numFmtId="38" fontId="17" fillId="4" borderId="34" xfId="0" applyNumberFormat="1" applyFont="1" applyFill="1" applyBorder="1" applyAlignment="1" applyProtection="1">
      <alignment horizontal="left" vertical="center"/>
      <protection locked="0"/>
    </xf>
    <xf numFmtId="38" fontId="17" fillId="4" borderId="13" xfId="0" applyNumberFormat="1" applyFont="1" applyFill="1" applyBorder="1" applyAlignment="1" applyProtection="1">
      <alignment horizontal="left" vertical="center" wrapText="1"/>
      <protection locked="0"/>
    </xf>
    <xf numFmtId="38" fontId="17" fillId="4" borderId="14" xfId="0" applyNumberFormat="1" applyFont="1" applyFill="1" applyBorder="1" applyAlignment="1" applyProtection="1">
      <alignment horizontal="left" vertical="center" wrapText="1"/>
      <protection locked="0"/>
    </xf>
    <xf numFmtId="38" fontId="17" fillId="4" borderId="10" xfId="0" applyNumberFormat="1" applyFont="1" applyFill="1" applyBorder="1" applyAlignment="1" applyProtection="1">
      <alignment horizontal="right" vertical="center"/>
      <protection locked="0"/>
    </xf>
    <xf numFmtId="38" fontId="17" fillId="4" borderId="15" xfId="0" applyNumberFormat="1" applyFont="1" applyFill="1" applyBorder="1" applyAlignment="1" applyProtection="1">
      <alignment horizontal="left" vertical="center" wrapText="1"/>
      <protection locked="0"/>
    </xf>
    <xf numFmtId="38" fontId="17" fillId="4" borderId="10" xfId="0" applyNumberFormat="1" applyFont="1" applyFill="1" applyBorder="1" applyAlignment="1" applyProtection="1">
      <alignment vertical="center"/>
      <protection locked="0"/>
    </xf>
    <xf numFmtId="38" fontId="17" fillId="4" borderId="12" xfId="0" applyNumberFormat="1" applyFont="1" applyFill="1" applyBorder="1" applyAlignment="1" applyProtection="1">
      <alignment horizontal="right" vertical="center"/>
      <protection locked="0"/>
    </xf>
    <xf numFmtId="176" fontId="17" fillId="4" borderId="10" xfId="0" applyNumberFormat="1" applyFont="1" applyFill="1" applyBorder="1" applyAlignment="1" applyProtection="1">
      <alignment horizontal="center" vertical="center"/>
      <protection locked="0"/>
    </xf>
    <xf numFmtId="38" fontId="27" fillId="4" borderId="14" xfId="0" applyNumberFormat="1" applyFont="1" applyFill="1" applyBorder="1" applyAlignment="1" applyProtection="1">
      <alignment horizontal="left" vertical="center"/>
      <protection locked="0"/>
    </xf>
    <xf numFmtId="38" fontId="27" fillId="4" borderId="12" xfId="0" applyNumberFormat="1" applyFont="1" applyFill="1" applyBorder="1" applyAlignment="1" applyProtection="1">
      <alignment vertical="center"/>
      <protection locked="0"/>
    </xf>
    <xf numFmtId="38" fontId="27" fillId="4" borderId="14" xfId="0" applyNumberFormat="1" applyFont="1" applyFill="1" applyBorder="1" applyAlignment="1" applyProtection="1">
      <alignment vertical="center"/>
      <protection locked="0"/>
    </xf>
    <xf numFmtId="38" fontId="27" fillId="4" borderId="18" xfId="0" applyNumberFormat="1" applyFont="1" applyFill="1" applyBorder="1" applyAlignment="1" applyProtection="1">
      <alignment vertical="center"/>
      <protection locked="0"/>
    </xf>
    <xf numFmtId="38" fontId="27" fillId="4" borderId="9" xfId="0" applyNumberFormat="1" applyFont="1" applyFill="1" applyBorder="1" applyAlignment="1" applyProtection="1">
      <alignment vertical="center"/>
      <protection locked="0"/>
    </xf>
    <xf numFmtId="38" fontId="27" fillId="4" borderId="15" xfId="0" applyNumberFormat="1" applyFont="1" applyFill="1" applyBorder="1" applyAlignment="1" applyProtection="1">
      <alignment vertical="center"/>
      <protection locked="0"/>
    </xf>
    <xf numFmtId="38" fontId="27" fillId="4" borderId="17" xfId="0" applyNumberFormat="1" applyFont="1" applyFill="1" applyBorder="1" applyAlignment="1" applyProtection="1">
      <alignment vertical="center"/>
      <protection locked="0"/>
    </xf>
    <xf numFmtId="38" fontId="27" fillId="4" borderId="7" xfId="0" applyNumberFormat="1" applyFont="1" applyFill="1" applyBorder="1" applyAlignment="1" applyProtection="1">
      <alignment horizontal="left" vertical="center"/>
      <protection locked="0"/>
    </xf>
    <xf numFmtId="38" fontId="27" fillId="4" borderId="10" xfId="0" applyNumberFormat="1" applyFont="1" applyFill="1" applyBorder="1" applyAlignment="1" applyProtection="1">
      <alignment vertical="center"/>
      <protection locked="0"/>
    </xf>
    <xf numFmtId="38" fontId="27" fillId="4" borderId="1" xfId="0" applyNumberFormat="1" applyFont="1" applyFill="1" applyBorder="1" applyAlignment="1" applyProtection="1">
      <alignment vertical="center"/>
      <protection locked="0"/>
    </xf>
    <xf numFmtId="38" fontId="27" fillId="4" borderId="30" xfId="0" applyNumberFormat="1" applyFont="1" applyFill="1" applyBorder="1" applyAlignment="1" applyProtection="1">
      <alignment vertical="center"/>
      <protection locked="0"/>
    </xf>
    <xf numFmtId="0" fontId="38" fillId="0" borderId="15" xfId="5" applyFont="1" applyBorder="1">
      <alignment vertical="center"/>
    </xf>
    <xf numFmtId="9" fontId="17" fillId="4" borderId="10" xfId="0" applyNumberFormat="1" applyFont="1" applyFill="1" applyBorder="1" applyAlignment="1" applyProtection="1">
      <alignment horizontal="right" vertical="center"/>
      <protection locked="0"/>
    </xf>
    <xf numFmtId="9" fontId="17" fillId="4" borderId="1" xfId="0" applyNumberFormat="1" applyFont="1" applyFill="1" applyBorder="1" applyAlignment="1" applyProtection="1">
      <alignment horizontal="right" vertical="center"/>
      <protection locked="0"/>
    </xf>
    <xf numFmtId="9" fontId="17" fillId="4" borderId="30" xfId="0" applyNumberFormat="1" applyFont="1" applyFill="1" applyBorder="1" applyAlignment="1" applyProtection="1">
      <alignment horizontal="right" vertical="center"/>
      <protection locked="0"/>
    </xf>
    <xf numFmtId="177" fontId="10" fillId="0" borderId="0" xfId="5" applyNumberFormat="1">
      <alignment vertical="center"/>
    </xf>
    <xf numFmtId="38" fontId="10" fillId="0" borderId="0" xfId="3" applyFont="1" applyFill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177" fontId="17" fillId="0" borderId="0" xfId="0" applyNumberFormat="1" applyFont="1" applyAlignment="1" applyProtection="1">
      <alignment vertical="center"/>
    </xf>
    <xf numFmtId="0" fontId="10" fillId="0" borderId="0" xfId="5" applyProtection="1">
      <alignment vertical="center"/>
    </xf>
    <xf numFmtId="0" fontId="17" fillId="0" borderId="0" xfId="0" applyFont="1" applyBorder="1" applyAlignment="1" applyProtection="1">
      <alignment horizontal="right" vertical="center"/>
    </xf>
    <xf numFmtId="38" fontId="17" fillId="0" borderId="1" xfId="0" applyNumberFormat="1" applyFont="1" applyBorder="1" applyAlignment="1" applyProtection="1">
      <alignment horizontal="center" vertical="center" wrapText="1"/>
    </xf>
    <xf numFmtId="177" fontId="17" fillId="0" borderId="11" xfId="0" applyNumberFormat="1" applyFont="1" applyFill="1" applyBorder="1" applyAlignment="1" applyProtection="1">
      <alignment horizontal="right" vertical="center"/>
    </xf>
    <xf numFmtId="177" fontId="17" fillId="0" borderId="23" xfId="0" applyNumberFormat="1" applyFont="1" applyFill="1" applyBorder="1" applyAlignment="1" applyProtection="1">
      <alignment horizontal="right" vertical="center"/>
    </xf>
    <xf numFmtId="177" fontId="21" fillId="0" borderId="21" xfId="0" applyNumberFormat="1" applyFont="1" applyFill="1" applyBorder="1" applyAlignment="1" applyProtection="1">
      <alignment vertical="center"/>
    </xf>
    <xf numFmtId="38" fontId="17" fillId="0" borderId="0" xfId="0" applyNumberFormat="1" applyFont="1" applyFill="1" applyBorder="1" applyAlignment="1" applyProtection="1">
      <alignment horizontal="center" vertical="center"/>
    </xf>
    <xf numFmtId="38" fontId="17" fillId="0" borderId="0" xfId="0" applyNumberFormat="1" applyFont="1" applyBorder="1" applyAlignment="1" applyProtection="1">
      <alignment horizontal="left" vertical="center"/>
    </xf>
    <xf numFmtId="38" fontId="17" fillId="0" borderId="0" xfId="0" applyNumberFormat="1" applyFont="1" applyBorder="1" applyAlignment="1" applyProtection="1">
      <alignment horizontal="center" vertical="center"/>
    </xf>
    <xf numFmtId="177" fontId="21" fillId="0" borderId="0" xfId="0" applyNumberFormat="1" applyFont="1" applyFill="1" applyBorder="1" applyAlignment="1" applyProtection="1">
      <alignment vertical="center"/>
    </xf>
    <xf numFmtId="38" fontId="10" fillId="5" borderId="0" xfId="3" applyFont="1" applyFill="1" applyProtection="1">
      <alignment vertical="center"/>
    </xf>
    <xf numFmtId="0" fontId="5" fillId="0" borderId="0" xfId="5" applyFont="1" applyProtection="1">
      <alignment vertical="center"/>
    </xf>
    <xf numFmtId="0" fontId="30" fillId="0" borderId="0" xfId="5" applyFont="1" applyProtection="1">
      <alignment vertical="center"/>
    </xf>
    <xf numFmtId="38" fontId="17" fillId="0" borderId="30" xfId="0" applyNumberFormat="1" applyFont="1" applyBorder="1" applyAlignment="1" applyProtection="1">
      <alignment horizontal="center" vertical="center"/>
    </xf>
    <xf numFmtId="38" fontId="17" fillId="0" borderId="20" xfId="0" applyNumberFormat="1" applyFont="1" applyBorder="1" applyAlignment="1" applyProtection="1">
      <alignment horizontal="center" vertical="center"/>
    </xf>
    <xf numFmtId="177" fontId="21" fillId="0" borderId="38" xfId="0" applyNumberFormat="1" applyFont="1" applyFill="1" applyBorder="1" applyAlignment="1" applyProtection="1">
      <alignment vertical="center"/>
    </xf>
    <xf numFmtId="0" fontId="8" fillId="0" borderId="0" xfId="5" applyFo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38" fontId="19" fillId="0" borderId="30" xfId="0" applyNumberFormat="1" applyFont="1" applyBorder="1" applyAlignment="1" applyProtection="1">
      <alignment horizontal="center" vertical="center"/>
    </xf>
    <xf numFmtId="38" fontId="17" fillId="0" borderId="30" xfId="0" applyNumberFormat="1" applyFont="1" applyBorder="1" applyAlignment="1" applyProtection="1">
      <alignment horizontal="center" vertical="center" wrapText="1"/>
    </xf>
    <xf numFmtId="38" fontId="17" fillId="0" borderId="35" xfId="0" applyNumberFormat="1" applyFont="1" applyFill="1" applyBorder="1" applyAlignment="1" applyProtection="1">
      <alignment horizontal="right" vertical="center"/>
    </xf>
    <xf numFmtId="38" fontId="21" fillId="0" borderId="36" xfId="0" applyNumberFormat="1" applyFont="1" applyFill="1" applyBorder="1" applyAlignment="1" applyProtection="1">
      <alignment vertical="center"/>
    </xf>
    <xf numFmtId="0" fontId="7" fillId="0" borderId="0" xfId="5" applyFont="1" applyProtection="1">
      <alignment vertical="center"/>
    </xf>
    <xf numFmtId="176" fontId="13" fillId="0" borderId="1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35" fillId="0" borderId="0" xfId="0" applyFont="1" applyProtection="1"/>
    <xf numFmtId="0" fontId="35" fillId="0" borderId="0" xfId="0" applyFont="1" applyFill="1" applyBorder="1" applyProtection="1"/>
    <xf numFmtId="0" fontId="11" fillId="2" borderId="1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justify" vertical="center" wrapText="1"/>
    </xf>
    <xf numFmtId="176" fontId="13" fillId="5" borderId="1" xfId="0" applyNumberFormat="1" applyFont="1" applyFill="1" applyBorder="1" applyAlignment="1" applyProtection="1">
      <alignment horizontal="right" vertical="center"/>
    </xf>
    <xf numFmtId="0" fontId="13" fillId="0" borderId="1" xfId="0" applyFont="1" applyBorder="1" applyAlignment="1" applyProtection="1">
      <alignment horizontal="justify" vertical="center"/>
    </xf>
    <xf numFmtId="0" fontId="40" fillId="6" borderId="0" xfId="0" applyFont="1" applyFill="1" applyAlignment="1" applyProtection="1">
      <alignment horizontal="righ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33" fillId="6" borderId="0" xfId="0" applyFont="1" applyFill="1" applyAlignment="1" applyProtection="1">
      <alignment horizontal="right" vertical="center" wrapText="1"/>
    </xf>
    <xf numFmtId="179" fontId="36" fillId="6" borderId="19" xfId="0" applyNumberFormat="1" applyFont="1" applyFill="1" applyBorder="1" applyAlignment="1" applyProtection="1">
      <alignment vertical="center"/>
    </xf>
    <xf numFmtId="0" fontId="36" fillId="6" borderId="50" xfId="0" applyFont="1" applyFill="1" applyBorder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right" vertical="center" wrapText="1"/>
    </xf>
    <xf numFmtId="0" fontId="37" fillId="0" borderId="50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176" fontId="13" fillId="5" borderId="1" xfId="3" applyNumberFormat="1" applyFont="1" applyFill="1" applyBorder="1" applyAlignment="1" applyProtection="1">
      <alignment horizontal="right" vertical="center"/>
    </xf>
    <xf numFmtId="0" fontId="0" fillId="0" borderId="48" xfId="0" applyBorder="1" applyProtection="1"/>
    <xf numFmtId="0" fontId="35" fillId="0" borderId="0" xfId="0" applyFont="1" applyAlignment="1" applyProtection="1">
      <alignment vertical="center"/>
    </xf>
    <xf numFmtId="0" fontId="34" fillId="0" borderId="0" xfId="0" applyFont="1" applyProtection="1"/>
    <xf numFmtId="38" fontId="17" fillId="4" borderId="12" xfId="0" applyNumberFormat="1" applyFont="1" applyFill="1" applyBorder="1" applyAlignment="1" applyProtection="1">
      <alignment horizontal="left" vertical="center" wrapText="1"/>
      <protection locked="0"/>
    </xf>
    <xf numFmtId="38" fontId="17" fillId="4" borderId="1" xfId="0" applyNumberFormat="1" applyFont="1" applyFill="1" applyBorder="1" applyAlignment="1" applyProtection="1">
      <alignment horizontal="left" vertical="center" wrapText="1"/>
      <protection locked="0"/>
    </xf>
    <xf numFmtId="38" fontId="17" fillId="4" borderId="18" xfId="0" applyNumberFormat="1" applyFont="1" applyFill="1" applyBorder="1" applyAlignment="1" applyProtection="1">
      <alignment horizontal="left" vertical="center" wrapText="1"/>
      <protection locked="0"/>
    </xf>
    <xf numFmtId="38" fontId="17" fillId="4" borderId="9" xfId="0" applyNumberFormat="1" applyFont="1" applyFill="1" applyBorder="1" applyAlignment="1" applyProtection="1">
      <alignment horizontal="left" vertical="center" wrapText="1"/>
      <protection locked="0"/>
    </xf>
    <xf numFmtId="38" fontId="17" fillId="4" borderId="17" xfId="0" applyNumberFormat="1" applyFont="1" applyFill="1" applyBorder="1" applyAlignment="1" applyProtection="1">
      <alignment horizontal="left" vertical="center" wrapText="1"/>
      <protection locked="0"/>
    </xf>
    <xf numFmtId="38" fontId="19" fillId="4" borderId="7" xfId="0" applyNumberFormat="1" applyFont="1" applyFill="1" applyBorder="1" applyAlignment="1" applyProtection="1">
      <alignment horizontal="left" vertical="center" wrapText="1"/>
      <protection locked="0"/>
    </xf>
    <xf numFmtId="38" fontId="19" fillId="4" borderId="10" xfId="0" applyNumberFormat="1" applyFont="1" applyFill="1" applyBorder="1" applyAlignment="1" applyProtection="1">
      <alignment horizontal="left" vertical="center" wrapText="1"/>
      <protection locked="0"/>
    </xf>
    <xf numFmtId="38" fontId="17" fillId="4" borderId="2" xfId="0" applyNumberFormat="1" applyFont="1" applyFill="1" applyBorder="1" applyAlignment="1" applyProtection="1">
      <alignment horizontal="left" vertical="center" wrapText="1"/>
      <protection locked="0"/>
    </xf>
    <xf numFmtId="38" fontId="17" fillId="4" borderId="51" xfId="0" applyNumberFormat="1" applyFont="1" applyFill="1" applyBorder="1" applyAlignment="1" applyProtection="1">
      <alignment horizontal="left" vertical="center"/>
      <protection locked="0"/>
    </xf>
    <xf numFmtId="0" fontId="4" fillId="0" borderId="0" xfId="5" applyFont="1" applyAlignment="1">
      <alignment horizontal="right" vertical="center"/>
    </xf>
    <xf numFmtId="0" fontId="4" fillId="0" borderId="0" xfId="5" applyFont="1" applyAlignment="1">
      <alignment horizontal="left" vertical="center"/>
    </xf>
    <xf numFmtId="0" fontId="33" fillId="0" borderId="0" xfId="0" applyFont="1" applyAlignment="1" applyProtection="1">
      <alignment horizontal="right" vertical="center"/>
    </xf>
    <xf numFmtId="10" fontId="0" fillId="0" borderId="0" xfId="0" applyNumberFormat="1" applyProtection="1"/>
    <xf numFmtId="0" fontId="33" fillId="0" borderId="3" xfId="0" applyFont="1" applyBorder="1" applyAlignment="1" applyProtection="1">
      <alignment horizontal="center" vertical="center" wrapText="1"/>
    </xf>
    <xf numFmtId="10" fontId="0" fillId="0" borderId="10" xfId="0" applyNumberFormat="1" applyBorder="1" applyAlignment="1" applyProtection="1">
      <alignment horizontal="center"/>
    </xf>
    <xf numFmtId="0" fontId="17" fillId="0" borderId="0" xfId="0" applyFont="1" applyAlignment="1" applyProtection="1">
      <alignment vertical="center" wrapText="1"/>
    </xf>
    <xf numFmtId="38" fontId="17" fillId="4" borderId="3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" applyAlignment="1" applyProtection="1">
      <alignment vertical="center" wrapText="1"/>
    </xf>
    <xf numFmtId="38" fontId="17" fillId="4" borderId="12" xfId="0" applyNumberFormat="1" applyFont="1" applyFill="1" applyBorder="1" applyAlignment="1" applyProtection="1">
      <alignment horizontal="left" vertical="center" wrapText="1" shrinkToFit="1"/>
      <protection locked="0"/>
    </xf>
    <xf numFmtId="38" fontId="17" fillId="4" borderId="2" xfId="0" applyNumberFormat="1" applyFont="1" applyFill="1" applyBorder="1" applyAlignment="1" applyProtection="1">
      <alignment horizontal="left" vertical="center" wrapText="1" shrinkToFit="1"/>
      <protection locked="0"/>
    </xf>
    <xf numFmtId="38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38" fontId="17" fillId="4" borderId="12" xfId="0" applyNumberFormat="1" applyFont="1" applyFill="1" applyBorder="1" applyAlignment="1" applyProtection="1">
      <alignment horizontal="center" vertical="center" wrapText="1"/>
      <protection locked="0"/>
    </xf>
    <xf numFmtId="38" fontId="17" fillId="4" borderId="13" xfId="0" applyNumberFormat="1" applyFont="1" applyFill="1" applyBorder="1" applyAlignment="1" applyProtection="1">
      <alignment vertical="center" wrapText="1"/>
      <protection locked="0"/>
    </xf>
    <xf numFmtId="38" fontId="17" fillId="4" borderId="13" xfId="0" applyNumberFormat="1" applyFont="1" applyFill="1" applyBorder="1" applyAlignment="1" applyProtection="1">
      <alignment horizontal="right" vertical="center" wrapText="1"/>
      <protection locked="0"/>
    </xf>
    <xf numFmtId="38" fontId="17" fillId="4" borderId="10" xfId="0" applyNumberFormat="1" applyFont="1" applyFill="1" applyBorder="1" applyAlignment="1" applyProtection="1">
      <alignment horizontal="left" vertical="center" wrapText="1"/>
      <protection locked="0"/>
    </xf>
    <xf numFmtId="38" fontId="17" fillId="4" borderId="14" xfId="0" applyNumberFormat="1" applyFont="1" applyFill="1" applyBorder="1" applyAlignment="1" applyProtection="1">
      <alignment horizontal="center" vertical="center" wrapText="1"/>
      <protection locked="0"/>
    </xf>
    <xf numFmtId="38" fontId="17" fillId="4" borderId="16" xfId="0" applyNumberFormat="1" applyFont="1" applyFill="1" applyBorder="1" applyAlignment="1" applyProtection="1">
      <alignment horizontal="center" vertical="center" wrapText="1"/>
      <protection locked="0"/>
    </xf>
    <xf numFmtId="38" fontId="17" fillId="4" borderId="14" xfId="0" applyNumberFormat="1" applyFont="1" applyFill="1" applyBorder="1" applyAlignment="1" applyProtection="1">
      <alignment horizontal="right" vertical="center" wrapText="1"/>
      <protection locked="0"/>
    </xf>
    <xf numFmtId="38" fontId="19" fillId="6" borderId="12" xfId="0" applyNumberFormat="1" applyFont="1" applyFill="1" applyBorder="1" applyAlignment="1" applyProtection="1">
      <alignment horizontal="center" vertical="center" wrapText="1"/>
    </xf>
    <xf numFmtId="38" fontId="19" fillId="6" borderId="16" xfId="0" applyNumberFormat="1" applyFont="1" applyFill="1" applyBorder="1" applyAlignment="1" applyProtection="1">
      <alignment horizontal="center" vertical="center" wrapText="1"/>
    </xf>
    <xf numFmtId="38" fontId="19" fillId="6" borderId="34" xfId="0" applyNumberFormat="1" applyFont="1" applyFill="1" applyBorder="1" applyAlignment="1" applyProtection="1">
      <alignment horizontal="center" vertical="center" wrapText="1"/>
    </xf>
    <xf numFmtId="38" fontId="19" fillId="6" borderId="2" xfId="0" applyNumberFormat="1" applyFont="1" applyFill="1" applyBorder="1" applyAlignment="1" applyProtection="1">
      <alignment horizontal="center" vertical="center" wrapText="1"/>
    </xf>
    <xf numFmtId="38" fontId="17" fillId="0" borderId="25" xfId="0" applyNumberFormat="1" applyFont="1" applyBorder="1" applyAlignment="1">
      <alignment horizontal="center" vertical="center" wrapText="1"/>
    </xf>
    <xf numFmtId="38" fontId="2" fillId="5" borderId="0" xfId="3" applyFont="1" applyFill="1" applyProtection="1">
      <alignment vertical="center"/>
    </xf>
    <xf numFmtId="38" fontId="2" fillId="5" borderId="0" xfId="3" applyFont="1" applyFill="1">
      <alignment vertical="center"/>
    </xf>
    <xf numFmtId="38" fontId="17" fillId="0" borderId="1" xfId="0" applyNumberFormat="1" applyFont="1" applyBorder="1" applyAlignment="1" applyProtection="1">
      <alignment horizontal="center" vertical="center" wrapText="1"/>
    </xf>
    <xf numFmtId="38" fontId="27" fillId="4" borderId="10" xfId="0" applyNumberFormat="1" applyFont="1" applyFill="1" applyBorder="1" applyAlignment="1" applyProtection="1">
      <alignment horizontal="center" vertical="center" wrapText="1"/>
      <protection locked="0"/>
    </xf>
    <xf numFmtId="38" fontId="27" fillId="4" borderId="1" xfId="0" applyNumberFormat="1" applyFont="1" applyFill="1" applyBorder="1" applyAlignment="1" applyProtection="1">
      <alignment horizontal="center" vertical="center" wrapText="1"/>
      <protection locked="0"/>
    </xf>
    <xf numFmtId="38" fontId="27" fillId="4" borderId="30" xfId="0" applyNumberFormat="1" applyFont="1" applyFill="1" applyBorder="1" applyAlignment="1" applyProtection="1">
      <alignment horizontal="center" vertical="center" wrapText="1"/>
      <protection locked="0"/>
    </xf>
    <xf numFmtId="38" fontId="17" fillId="4" borderId="37" xfId="0" applyNumberFormat="1" applyFont="1" applyFill="1" applyBorder="1" applyAlignment="1" applyProtection="1">
      <alignment horizontal="left" vertical="center" wrapText="1"/>
      <protection locked="0"/>
    </xf>
    <xf numFmtId="38" fontId="17" fillId="4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5" applyFont="1">
      <alignment vertical="center"/>
    </xf>
    <xf numFmtId="0" fontId="1" fillId="0" borderId="0" xfId="5" applyFont="1" applyProtection="1">
      <alignment vertical="center"/>
    </xf>
    <xf numFmtId="0" fontId="0" fillId="3" borderId="1" xfId="0" applyFill="1" applyBorder="1" applyAlignment="1" applyProtection="1">
      <alignment horizontal="center" vertical="center"/>
    </xf>
    <xf numFmtId="18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textRotation="255" wrapText="1"/>
    </xf>
    <xf numFmtId="0" fontId="13" fillId="0" borderId="1" xfId="0" applyFont="1" applyBorder="1" applyAlignment="1" applyProtection="1">
      <alignment horizontal="center" vertical="center" wrapText="1"/>
    </xf>
    <xf numFmtId="176" fontId="41" fillId="0" borderId="16" xfId="0" applyNumberFormat="1" applyFont="1" applyBorder="1" applyAlignment="1" applyProtection="1">
      <alignment vertical="top" wrapText="1"/>
    </xf>
    <xf numFmtId="176" fontId="41" fillId="0" borderId="4" xfId="0" applyNumberFormat="1" applyFont="1" applyBorder="1" applyAlignment="1" applyProtection="1">
      <alignment vertical="top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177" fontId="17" fillId="0" borderId="8" xfId="0" applyNumberFormat="1" applyFont="1" applyBorder="1" applyAlignment="1" applyProtection="1">
      <alignment horizontal="center" vertical="center"/>
    </xf>
    <xf numFmtId="177" fontId="17" fillId="0" borderId="11" xfId="0" applyNumberFormat="1" applyFont="1" applyBorder="1" applyAlignment="1" applyProtection="1">
      <alignment horizontal="center" vertical="center"/>
    </xf>
    <xf numFmtId="38" fontId="17" fillId="0" borderId="19" xfId="0" applyNumberFormat="1" applyFont="1" applyFill="1" applyBorder="1" applyAlignment="1" applyProtection="1">
      <alignment horizontal="center" vertical="center"/>
    </xf>
    <xf numFmtId="38" fontId="17" fillId="0" borderId="20" xfId="0" applyNumberFormat="1" applyFont="1" applyFill="1" applyBorder="1" applyAlignment="1" applyProtection="1">
      <alignment horizontal="center" vertical="center"/>
    </xf>
    <xf numFmtId="38" fontId="17" fillId="0" borderId="5" xfId="0" applyNumberFormat="1" applyFont="1" applyBorder="1" applyAlignment="1" applyProtection="1">
      <alignment horizontal="center" vertical="center"/>
    </xf>
    <xf numFmtId="38" fontId="17" fillId="0" borderId="9" xfId="0" applyNumberFormat="1" applyFont="1" applyBorder="1" applyAlignment="1" applyProtection="1">
      <alignment horizontal="center" vertical="center"/>
    </xf>
    <xf numFmtId="38" fontId="17" fillId="0" borderId="6" xfId="0" applyNumberFormat="1" applyFont="1" applyBorder="1" applyAlignment="1" applyProtection="1">
      <alignment horizontal="center" vertical="center"/>
    </xf>
    <xf numFmtId="38" fontId="17" fillId="0" borderId="10" xfId="0" applyNumberFormat="1" applyFont="1" applyBorder="1" applyAlignment="1" applyProtection="1">
      <alignment horizontal="center" vertical="center"/>
    </xf>
    <xf numFmtId="38" fontId="19" fillId="0" borderId="6" xfId="0" applyNumberFormat="1" applyFont="1" applyBorder="1" applyAlignment="1" applyProtection="1">
      <alignment horizontal="center" vertical="center" wrapText="1"/>
    </xf>
    <xf numFmtId="38" fontId="19" fillId="0" borderId="10" xfId="0" applyNumberFormat="1" applyFont="1" applyBorder="1" applyAlignment="1" applyProtection="1">
      <alignment horizontal="center" vertical="center" wrapText="1"/>
    </xf>
    <xf numFmtId="38" fontId="17" fillId="0" borderId="7" xfId="0" applyNumberFormat="1" applyFont="1" applyBorder="1" applyAlignment="1" applyProtection="1">
      <alignment horizontal="center" vertical="center" wrapText="1"/>
    </xf>
    <xf numFmtId="38" fontId="17" fillId="0" borderId="6" xfId="0" applyNumberFormat="1" applyFont="1" applyBorder="1" applyAlignment="1" applyProtection="1">
      <alignment horizontal="center" vertical="center" wrapText="1"/>
    </xf>
    <xf numFmtId="38" fontId="17" fillId="0" borderId="10" xfId="0" applyNumberFormat="1" applyFont="1" applyBorder="1" applyAlignment="1" applyProtection="1">
      <alignment horizontal="center" vertical="center" wrapText="1"/>
    </xf>
    <xf numFmtId="0" fontId="6" fillId="0" borderId="19" xfId="5" applyFont="1" applyBorder="1" applyAlignment="1">
      <alignment horizontal="center" vertical="center"/>
    </xf>
    <xf numFmtId="0" fontId="6" fillId="0" borderId="20" xfId="5" applyFont="1" applyBorder="1" applyAlignment="1">
      <alignment horizontal="center" vertical="center"/>
    </xf>
    <xf numFmtId="0" fontId="10" fillId="0" borderId="20" xfId="5" applyBorder="1" applyAlignment="1">
      <alignment horizontal="center" vertical="center"/>
    </xf>
    <xf numFmtId="0" fontId="10" fillId="0" borderId="50" xfId="5" applyBorder="1" applyAlignment="1">
      <alignment horizontal="center" vertical="center"/>
    </xf>
    <xf numFmtId="177" fontId="17" fillId="0" borderId="28" xfId="0" applyNumberFormat="1" applyFont="1" applyBorder="1" applyAlignment="1">
      <alignment horizontal="center" vertical="center"/>
    </xf>
    <xf numFmtId="177" fontId="17" fillId="0" borderId="23" xfId="0" applyNumberFormat="1" applyFont="1" applyBorder="1" applyAlignment="1">
      <alignment horizontal="center" vertical="center"/>
    </xf>
    <xf numFmtId="38" fontId="27" fillId="0" borderId="24" xfId="0" applyNumberFormat="1" applyFont="1" applyBorder="1" applyAlignment="1">
      <alignment horizontal="center" vertical="center" wrapText="1"/>
    </xf>
    <xf numFmtId="38" fontId="27" fillId="0" borderId="29" xfId="0" applyNumberFormat="1" applyFont="1" applyBorder="1" applyAlignment="1">
      <alignment horizontal="center" vertical="center"/>
    </xf>
    <xf numFmtId="38" fontId="17" fillId="0" borderId="7" xfId="0" applyNumberFormat="1" applyFont="1" applyBorder="1" applyAlignment="1">
      <alignment horizontal="center" vertical="center"/>
    </xf>
    <xf numFmtId="38" fontId="17" fillId="0" borderId="30" xfId="0" applyNumberFormat="1" applyFont="1" applyBorder="1" applyAlignment="1">
      <alignment horizontal="center" vertical="center"/>
    </xf>
    <xf numFmtId="38" fontId="17" fillId="0" borderId="7" xfId="0" applyNumberFormat="1" applyFont="1" applyBorder="1" applyAlignment="1">
      <alignment horizontal="center" vertical="center" wrapText="1"/>
    </xf>
    <xf numFmtId="38" fontId="27" fillId="0" borderId="7" xfId="0" applyNumberFormat="1" applyFont="1" applyBorder="1" applyAlignment="1">
      <alignment horizontal="center" vertical="center" wrapText="1"/>
    </xf>
    <xf numFmtId="38" fontId="27" fillId="0" borderId="30" xfId="0" applyNumberFormat="1" applyFont="1" applyBorder="1" applyAlignment="1">
      <alignment horizontal="center" vertical="center"/>
    </xf>
    <xf numFmtId="38" fontId="27" fillId="0" borderId="6" xfId="0" applyNumberFormat="1" applyFont="1" applyBorder="1" applyAlignment="1">
      <alignment horizontal="center" vertical="center" wrapText="1"/>
    </xf>
    <xf numFmtId="38" fontId="27" fillId="0" borderId="42" xfId="0" applyNumberFormat="1" applyFont="1" applyBorder="1" applyAlignment="1">
      <alignment horizontal="center" vertical="center" wrapText="1"/>
    </xf>
    <xf numFmtId="177" fontId="17" fillId="0" borderId="28" xfId="0" applyNumberFormat="1" applyFont="1" applyFill="1" applyBorder="1" applyAlignment="1" applyProtection="1">
      <alignment horizontal="center" vertical="center"/>
    </xf>
    <xf numFmtId="177" fontId="17" fillId="0" borderId="23" xfId="0" applyNumberFormat="1" applyFont="1" applyFill="1" applyBorder="1" applyAlignment="1" applyProtection="1">
      <alignment horizontal="center" vertical="center"/>
    </xf>
    <xf numFmtId="38" fontId="17" fillId="0" borderId="19" xfId="0" applyNumberFormat="1" applyFont="1" applyBorder="1" applyAlignment="1" applyProtection="1">
      <alignment horizontal="center" vertical="center"/>
    </xf>
    <xf numFmtId="38" fontId="17" fillId="0" borderId="20" xfId="0" applyNumberFormat="1" applyFont="1" applyBorder="1" applyAlignment="1" applyProtection="1">
      <alignment horizontal="center" vertical="center"/>
    </xf>
    <xf numFmtId="38" fontId="17" fillId="0" borderId="24" xfId="0" applyNumberFormat="1" applyFont="1" applyBorder="1" applyAlignment="1" applyProtection="1">
      <alignment horizontal="center" vertical="center"/>
    </xf>
    <xf numFmtId="38" fontId="17" fillId="0" borderId="29" xfId="0" applyNumberFormat="1" applyFont="1" applyBorder="1" applyAlignment="1" applyProtection="1">
      <alignment horizontal="center" vertical="center"/>
    </xf>
    <xf numFmtId="38" fontId="17" fillId="0" borderId="7" xfId="0" applyNumberFormat="1" applyFont="1" applyBorder="1" applyAlignment="1" applyProtection="1">
      <alignment horizontal="center" vertical="center"/>
    </xf>
    <xf numFmtId="38" fontId="17" fillId="0" borderId="30" xfId="0" applyNumberFormat="1" applyFont="1" applyBorder="1" applyAlignment="1" applyProtection="1">
      <alignment horizontal="center" vertical="center"/>
    </xf>
    <xf numFmtId="38" fontId="27" fillId="0" borderId="7" xfId="0" applyNumberFormat="1" applyFont="1" applyBorder="1" applyAlignment="1" applyProtection="1">
      <alignment horizontal="center" vertical="center" wrapText="1"/>
    </xf>
    <xf numFmtId="38" fontId="27" fillId="0" borderId="30" xfId="0" applyNumberFormat="1" applyFont="1" applyBorder="1" applyAlignment="1" applyProtection="1">
      <alignment horizontal="center" vertical="center" wrapText="1"/>
    </xf>
    <xf numFmtId="38" fontId="17" fillId="0" borderId="30" xfId="0" applyNumberFormat="1" applyFont="1" applyBorder="1" applyAlignment="1" applyProtection="1">
      <alignment horizontal="center" vertical="center" wrapText="1"/>
    </xf>
    <xf numFmtId="177" fontId="17" fillId="0" borderId="28" xfId="0" applyNumberFormat="1" applyFont="1" applyBorder="1" applyAlignment="1" applyProtection="1">
      <alignment horizontal="center" vertical="center"/>
    </xf>
    <xf numFmtId="177" fontId="17" fillId="0" borderId="23" xfId="0" applyNumberFormat="1" applyFont="1" applyBorder="1" applyAlignment="1" applyProtection="1">
      <alignment horizontal="center" vertical="center"/>
    </xf>
    <xf numFmtId="38" fontId="17" fillId="0" borderId="24" xfId="0" applyNumberFormat="1" applyFont="1" applyBorder="1" applyAlignment="1" applyProtection="1">
      <alignment horizontal="center" vertical="center" wrapText="1"/>
    </xf>
    <xf numFmtId="38" fontId="17" fillId="0" borderId="29" xfId="0" applyNumberFormat="1" applyFont="1" applyBorder="1" applyAlignment="1" applyProtection="1">
      <alignment horizontal="center" vertical="center" wrapText="1"/>
    </xf>
    <xf numFmtId="38" fontId="17" fillId="0" borderId="25" xfId="0" applyNumberFormat="1" applyFont="1" applyBorder="1" applyAlignment="1" applyProtection="1">
      <alignment horizontal="center" vertical="center"/>
    </xf>
    <xf numFmtId="38" fontId="17" fillId="0" borderId="26" xfId="0" applyNumberFormat="1" applyFont="1" applyBorder="1" applyAlignment="1" applyProtection="1">
      <alignment horizontal="center" vertical="center"/>
    </xf>
    <xf numFmtId="38" fontId="17" fillId="0" borderId="27" xfId="0" applyNumberFormat="1" applyFont="1" applyBorder="1" applyAlignment="1" applyProtection="1">
      <alignment horizontal="center" vertical="center"/>
    </xf>
    <xf numFmtId="38" fontId="17" fillId="0" borderId="31" xfId="0" applyNumberFormat="1" applyFont="1" applyBorder="1" applyAlignment="1" applyProtection="1">
      <alignment horizontal="center" vertical="center"/>
    </xf>
    <xf numFmtId="38" fontId="17" fillId="0" borderId="32" xfId="0" applyNumberFormat="1" applyFont="1" applyBorder="1" applyAlignment="1" applyProtection="1">
      <alignment horizontal="center" vertical="center"/>
    </xf>
    <xf numFmtId="38" fontId="17" fillId="0" borderId="33" xfId="0" applyNumberFormat="1" applyFont="1" applyBorder="1" applyAlignment="1" applyProtection="1">
      <alignment horizontal="center" vertical="center"/>
    </xf>
    <xf numFmtId="177" fontId="17" fillId="0" borderId="28" xfId="0" applyNumberFormat="1" applyFont="1" applyFill="1" applyBorder="1" applyAlignment="1">
      <alignment horizontal="center" vertical="center"/>
    </xf>
    <xf numFmtId="177" fontId="17" fillId="0" borderId="23" xfId="0" applyNumberFormat="1" applyFont="1" applyFill="1" applyBorder="1" applyAlignment="1">
      <alignment horizontal="center" vertical="center"/>
    </xf>
    <xf numFmtId="38" fontId="17" fillId="0" borderId="39" xfId="0" applyNumberFormat="1" applyFont="1" applyBorder="1" applyAlignment="1">
      <alignment horizontal="center" vertical="center"/>
    </xf>
    <xf numFmtId="38" fontId="17" fillId="0" borderId="40" xfId="0" applyNumberFormat="1" applyFont="1" applyBorder="1" applyAlignment="1">
      <alignment horizontal="center" vertical="center"/>
    </xf>
    <xf numFmtId="38" fontId="17" fillId="0" borderId="24" xfId="0" applyNumberFormat="1" applyFont="1" applyBorder="1" applyAlignment="1">
      <alignment horizontal="center" vertical="center"/>
    </xf>
    <xf numFmtId="38" fontId="17" fillId="0" borderId="29" xfId="0" applyNumberFormat="1" applyFont="1" applyBorder="1" applyAlignment="1">
      <alignment horizontal="center" vertical="center"/>
    </xf>
    <xf numFmtId="38" fontId="17" fillId="0" borderId="30" xfId="0" applyNumberFormat="1" applyFont="1" applyBorder="1" applyAlignment="1">
      <alignment horizontal="center" vertical="center" wrapText="1"/>
    </xf>
    <xf numFmtId="38" fontId="17" fillId="0" borderId="6" xfId="0" applyNumberFormat="1" applyFont="1" applyBorder="1" applyAlignment="1">
      <alignment horizontal="center" vertical="center"/>
    </xf>
    <xf numFmtId="38" fontId="17" fillId="0" borderId="42" xfId="0" applyNumberFormat="1" applyFont="1" applyBorder="1" applyAlignment="1">
      <alignment horizontal="center" vertical="center"/>
    </xf>
    <xf numFmtId="0" fontId="1" fillId="0" borderId="0" xfId="5" applyFont="1" applyAlignment="1">
      <alignment vertical="center" wrapText="1"/>
    </xf>
    <xf numFmtId="0" fontId="2" fillId="0" borderId="0" xfId="5" applyFont="1">
      <alignment vertical="center"/>
    </xf>
    <xf numFmtId="177" fontId="17" fillId="0" borderId="8" xfId="0" applyNumberFormat="1" applyFont="1" applyFill="1" applyBorder="1" applyAlignment="1">
      <alignment horizontal="center" vertical="center"/>
    </xf>
    <xf numFmtId="177" fontId="17" fillId="0" borderId="43" xfId="0" applyNumberFormat="1" applyFont="1" applyFill="1" applyBorder="1" applyAlignment="1">
      <alignment horizontal="center" vertical="center"/>
    </xf>
    <xf numFmtId="38" fontId="17" fillId="0" borderId="5" xfId="0" applyNumberFormat="1" applyFont="1" applyBorder="1" applyAlignment="1">
      <alignment horizontal="center" vertical="center"/>
    </xf>
    <xf numFmtId="38" fontId="17" fillId="0" borderId="41" xfId="0" applyNumberFormat="1" applyFont="1" applyBorder="1" applyAlignment="1">
      <alignment horizontal="center" vertical="center"/>
    </xf>
    <xf numFmtId="38" fontId="17" fillId="0" borderId="19" xfId="0" applyNumberFormat="1" applyFont="1" applyBorder="1" applyAlignment="1">
      <alignment horizontal="center" vertical="center"/>
    </xf>
    <xf numFmtId="38" fontId="17" fillId="0" borderId="20" xfId="0" applyNumberFormat="1" applyFont="1" applyBorder="1" applyAlignment="1">
      <alignment horizontal="center" vertical="center"/>
    </xf>
    <xf numFmtId="38" fontId="17" fillId="0" borderId="25" xfId="0" applyNumberFormat="1" applyFont="1" applyBorder="1" applyAlignment="1">
      <alignment horizontal="center" vertical="center" wrapText="1"/>
    </xf>
    <xf numFmtId="38" fontId="17" fillId="0" borderId="26" xfId="0" applyNumberFormat="1" applyFont="1" applyBorder="1" applyAlignment="1">
      <alignment horizontal="center" vertical="center" wrapText="1"/>
    </xf>
    <xf numFmtId="38" fontId="17" fillId="0" borderId="27" xfId="0" applyNumberFormat="1" applyFont="1" applyBorder="1" applyAlignment="1">
      <alignment horizontal="center" vertical="center" wrapText="1"/>
    </xf>
    <xf numFmtId="38" fontId="17" fillId="0" borderId="6" xfId="0" applyNumberFormat="1" applyFont="1" applyBorder="1" applyAlignment="1">
      <alignment horizontal="center" vertical="center" wrapText="1"/>
    </xf>
    <xf numFmtId="38" fontId="17" fillId="0" borderId="42" xfId="0" applyNumberFormat="1" applyFont="1" applyBorder="1" applyAlignment="1">
      <alignment horizontal="center" vertical="center" wrapText="1"/>
    </xf>
    <xf numFmtId="0" fontId="8" fillId="0" borderId="0" xfId="5" applyFont="1">
      <alignment vertical="center"/>
    </xf>
    <xf numFmtId="0" fontId="3" fillId="0" borderId="0" xfId="5" applyFont="1">
      <alignment vertical="center"/>
    </xf>
    <xf numFmtId="0" fontId="4" fillId="0" borderId="0" xfId="5" applyFont="1">
      <alignment vertical="center"/>
    </xf>
    <xf numFmtId="38" fontId="17" fillId="0" borderId="33" xfId="0" applyNumberFormat="1" applyFont="1" applyFill="1" applyBorder="1" applyAlignment="1">
      <alignment horizontal="center" vertical="center"/>
    </xf>
    <xf numFmtId="38" fontId="17" fillId="0" borderId="42" xfId="0" applyNumberFormat="1" applyFont="1" applyFill="1" applyBorder="1" applyAlignment="1">
      <alignment horizontal="center" vertical="center"/>
    </xf>
    <xf numFmtId="38" fontId="17" fillId="0" borderId="45" xfId="0" applyNumberFormat="1" applyFont="1" applyBorder="1" applyAlignment="1">
      <alignment horizontal="center" vertical="center"/>
    </xf>
    <xf numFmtId="38" fontId="17" fillId="0" borderId="46" xfId="0" applyNumberFormat="1" applyFont="1" applyBorder="1" applyAlignment="1">
      <alignment horizontal="center" vertical="center"/>
    </xf>
    <xf numFmtId="38" fontId="17" fillId="0" borderId="14" xfId="0" applyNumberFormat="1" applyFont="1" applyFill="1" applyBorder="1" applyAlignment="1">
      <alignment horizontal="left" vertical="center"/>
    </xf>
    <xf numFmtId="38" fontId="17" fillId="0" borderId="2" xfId="0" applyNumberFormat="1" applyFont="1" applyFill="1" applyBorder="1" applyAlignment="1">
      <alignment horizontal="left" vertical="center"/>
    </xf>
  </cellXfs>
  <cellStyles count="16">
    <cellStyle name="Calc Currency (0)" xfId="7"/>
    <cellStyle name="Header1" xfId="8"/>
    <cellStyle name="Header2" xfId="9"/>
    <cellStyle name="Normal_#18-Internet" xfId="10"/>
    <cellStyle name="subhead" xfId="11"/>
    <cellStyle name="パーセント" xfId="4" builtinId="5"/>
    <cellStyle name="桁区切り" xfId="3" builtinId="6"/>
    <cellStyle name="桁区切り 2" xfId="2"/>
    <cellStyle name="標準" xfId="0" builtinId="0"/>
    <cellStyle name="標準 2" xfId="1"/>
    <cellStyle name="標準 3" xfId="5"/>
    <cellStyle name="標準 4" xfId="6"/>
    <cellStyle name="標準 5" xfId="12"/>
    <cellStyle name="標準 5 2" xfId="13"/>
    <cellStyle name="標準 5 3" xfId="14"/>
    <cellStyle name="未定義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342899</xdr:colOff>
      <xdr:row>6</xdr:row>
      <xdr:rowOff>85725</xdr:rowOff>
    </xdr:from>
    <xdr:to>
      <xdr:col>15</xdr:col>
      <xdr:colOff>323849</xdr:colOff>
      <xdr:row>24</xdr:row>
      <xdr:rowOff>180974</xdr:rowOff>
    </xdr:to>
    <xdr:sp macro="" textlink="">
      <xdr:nvSpPr>
        <xdr:cNvPr id="2" name="正方形/長方形 1"/>
        <xdr:cNvSpPr/>
      </xdr:nvSpPr>
      <xdr:spPr>
        <a:xfrm>
          <a:off x="5915024" y="1114425"/>
          <a:ext cx="7734300" cy="3371849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注意事項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1.</a:t>
          </a:r>
          <a:r>
            <a:rPr kumimoji="1" lang="ja-JP" altLang="en-US" sz="1600" b="1">
              <a:solidFill>
                <a:srgbClr val="FF0000"/>
              </a:solidFill>
            </a:rPr>
            <a:t>サブテーマ毎、機関毎に</a:t>
          </a:r>
          <a:r>
            <a:rPr kumimoji="1" lang="en-US" altLang="ja-JP" sz="1600" b="1">
              <a:solidFill>
                <a:srgbClr val="FF0000"/>
              </a:solidFill>
            </a:rPr>
            <a:t>1</a:t>
          </a:r>
          <a:r>
            <a:rPr kumimoji="1" lang="ja-JP" altLang="en-US" sz="1600" b="1">
              <a:solidFill>
                <a:srgbClr val="FF0000"/>
              </a:solidFill>
            </a:rPr>
            <a:t>ファイル作成してください。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2.</a:t>
          </a:r>
          <a:r>
            <a:rPr kumimoji="1" lang="ja-JP" altLang="en-US" sz="1600" b="1">
              <a:solidFill>
                <a:srgbClr val="FF0000"/>
              </a:solidFill>
            </a:rPr>
            <a:t>サブテーマ番号は、（</a:t>
          </a:r>
          <a:r>
            <a:rPr kumimoji="1" lang="en-US" altLang="ja-JP" sz="1600" b="1">
              <a:solidFill>
                <a:srgbClr val="FF0000"/>
              </a:solidFill>
            </a:rPr>
            <a:t>1</a:t>
          </a:r>
          <a:r>
            <a:rPr kumimoji="1" lang="ja-JP" altLang="en-US" sz="1600" b="1">
              <a:solidFill>
                <a:srgbClr val="FF0000"/>
              </a:solidFill>
            </a:rPr>
            <a:t>）だけでなく、例のように課題番号も記載してください。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3.</a:t>
          </a:r>
          <a:r>
            <a:rPr kumimoji="1" lang="ja-JP" altLang="en-US" sz="1600" b="1">
              <a:solidFill>
                <a:srgbClr val="FF0000"/>
              </a:solidFill>
            </a:rPr>
            <a:t>研究機関名は省略せず、正式名称で記載してください。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サブテーマ内に研究機関が複数ある場合は、各々、別紙</a:t>
          </a:r>
          <a:r>
            <a:rPr kumimoji="1" lang="en-US" altLang="ja-JP" sz="1600" b="1">
              <a:solidFill>
                <a:srgbClr val="FF0000"/>
              </a:solidFill>
            </a:rPr>
            <a:t>1</a:t>
          </a:r>
          <a:r>
            <a:rPr kumimoji="1" lang="ja-JP" altLang="en-US" sz="1600" b="1">
              <a:solidFill>
                <a:srgbClr val="FF0000"/>
              </a:solidFill>
            </a:rPr>
            <a:t>を作成願います。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4.</a:t>
          </a:r>
          <a:r>
            <a:rPr kumimoji="1" lang="ja-JP" altLang="en-US" sz="1600" b="1">
              <a:solidFill>
                <a:srgbClr val="FF0000"/>
              </a:solidFill>
            </a:rPr>
            <a:t>このシートは、行の追加をしないでください。またセル内での改行も禁止します。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5.</a:t>
          </a:r>
          <a:r>
            <a:rPr kumimoji="1" lang="ja-JP" altLang="en-US" sz="1600" b="1">
              <a:solidFill>
                <a:srgbClr val="FF0000"/>
              </a:solidFill>
            </a:rPr>
            <a:t>各費目の明細は、各費目名称のシートに記入してください。シートを別ファイルに分割しないでください。また各シートの費目別合計額と合致しているか確認してください。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6.</a:t>
          </a:r>
          <a:r>
            <a:rPr kumimoji="1" lang="ja-JP" altLang="en-US" sz="1600" b="1">
              <a:solidFill>
                <a:srgbClr val="FF0000"/>
              </a:solidFill>
            </a:rPr>
            <a:t>本合計シートのみ</a:t>
          </a:r>
          <a:r>
            <a:rPr kumimoji="1" lang="en-US" altLang="ja-JP" sz="1600" b="1" u="sng">
              <a:solidFill>
                <a:srgbClr val="FF0000"/>
              </a:solidFill>
            </a:rPr>
            <a:t>2024</a:t>
          </a:r>
          <a:r>
            <a:rPr kumimoji="1" lang="ja-JP" altLang="en-US" sz="1600" b="1" u="sng">
              <a:solidFill>
                <a:srgbClr val="FF0000"/>
              </a:solidFill>
            </a:rPr>
            <a:t>年度、</a:t>
          </a:r>
          <a:r>
            <a:rPr kumimoji="1" lang="en-US" altLang="ja-JP" sz="1600" b="1" u="sng">
              <a:solidFill>
                <a:srgbClr val="FF0000"/>
              </a:solidFill>
            </a:rPr>
            <a:t>2025</a:t>
          </a:r>
          <a:r>
            <a:rPr kumimoji="1" lang="ja-JP" altLang="en-US" sz="1600" b="1" u="sng">
              <a:solidFill>
                <a:srgbClr val="FF0000"/>
              </a:solidFill>
            </a:rPr>
            <a:t>年度の</a:t>
          </a:r>
          <a:r>
            <a:rPr kumimoji="1" lang="en-US" altLang="ja-JP" sz="1600" b="1" u="sng">
              <a:solidFill>
                <a:srgbClr val="FF0000"/>
              </a:solidFill>
            </a:rPr>
            <a:t>2</a:t>
          </a:r>
          <a:r>
            <a:rPr kumimoji="1" lang="ja-JP" altLang="en-US" sz="1600" b="1" u="sng">
              <a:solidFill>
                <a:srgbClr val="FF0000"/>
              </a:solidFill>
            </a:rPr>
            <a:t>年分</a:t>
          </a:r>
          <a:r>
            <a:rPr kumimoji="1" lang="ja-JP" altLang="en-US" sz="1600" b="1">
              <a:solidFill>
                <a:srgbClr val="FF0000"/>
              </a:solidFill>
            </a:rPr>
            <a:t>を記載してください。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　各費目別シートは、</a:t>
          </a:r>
          <a:r>
            <a:rPr kumimoji="1" lang="en-US" altLang="ja-JP" sz="1600" b="1">
              <a:solidFill>
                <a:srgbClr val="FF0000"/>
              </a:solidFill>
            </a:rPr>
            <a:t>2024</a:t>
          </a:r>
          <a:r>
            <a:rPr kumimoji="1" lang="ja-JP" altLang="en-US" sz="1600" b="1">
              <a:solidFill>
                <a:srgbClr val="FF0000"/>
              </a:solidFill>
            </a:rPr>
            <a:t>年度のみ作成願います。</a:t>
          </a:r>
          <a:r>
            <a:rPr kumimoji="1" lang="ja-JP" altLang="en-US" sz="1400" b="1">
              <a:solidFill>
                <a:srgbClr val="FF0000"/>
              </a:solidFill>
              <a:latin typeface="+mn-ea"/>
              <a:ea typeface="+mn-ea"/>
            </a:rPr>
            <a:t>（</a:t>
          </a:r>
          <a:r>
            <a:rPr kumimoji="1" lang="en-US" altLang="ja-JP" sz="1400" b="1">
              <a:solidFill>
                <a:srgbClr val="FF0000"/>
              </a:solidFill>
              <a:latin typeface="+mn-ea"/>
              <a:ea typeface="+mn-ea"/>
            </a:rPr>
            <a:t>2025</a:t>
          </a:r>
          <a:r>
            <a:rPr kumimoji="1" lang="ja-JP" altLang="en-US" sz="1400" b="1">
              <a:solidFill>
                <a:srgbClr val="FF0000"/>
              </a:solidFill>
              <a:latin typeface="+mn-ea"/>
              <a:ea typeface="+mn-ea"/>
            </a:rPr>
            <a:t>年度は合計シートのみ作成）</a:t>
          </a:r>
          <a:endParaRPr kumimoji="1" lang="en-US" altLang="ja-JP" sz="14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5</xdr:row>
      <xdr:rowOff>85724</xdr:rowOff>
    </xdr:from>
    <xdr:to>
      <xdr:col>16</xdr:col>
      <xdr:colOff>57150</xdr:colOff>
      <xdr:row>37</xdr:row>
      <xdr:rowOff>85724</xdr:rowOff>
    </xdr:to>
    <xdr:sp macro="" textlink="">
      <xdr:nvSpPr>
        <xdr:cNvPr id="2" name="正方形/長方形 1"/>
        <xdr:cNvSpPr/>
      </xdr:nvSpPr>
      <xdr:spPr>
        <a:xfrm>
          <a:off x="10572750" y="1000124"/>
          <a:ext cx="5353050" cy="41624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注意事項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1.</a:t>
          </a:r>
          <a:r>
            <a:rPr kumimoji="1" lang="ja-JP" altLang="en-US" sz="1600" b="1">
              <a:solidFill>
                <a:srgbClr val="FF0000"/>
              </a:solidFill>
            </a:rPr>
            <a:t>提出の際は記載例を削除し、黒字で記入してください。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2.</a:t>
          </a:r>
          <a:r>
            <a:rPr kumimoji="1" lang="ja-JP" altLang="en-US" sz="1600" b="1">
              <a:solidFill>
                <a:srgbClr val="FF0000"/>
              </a:solidFill>
            </a:rPr>
            <a:t>費目自体に該当する計上が無い場合も、記載例は削除してください。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3.</a:t>
          </a:r>
          <a:r>
            <a:rPr kumimoji="1" lang="ja-JP" altLang="en-US" sz="1600" b="1">
              <a:solidFill>
                <a:srgbClr val="FF0000"/>
              </a:solidFill>
            </a:rPr>
            <a:t>品名は具体的に機器名や型式を記入してください。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4.</a:t>
          </a:r>
          <a:r>
            <a:rPr kumimoji="1" lang="ja-JP" altLang="en-US" sz="1600" b="1">
              <a:solidFill>
                <a:srgbClr val="FF0000"/>
              </a:solidFill>
            </a:rPr>
            <a:t>具体的な使途を記入してください。（空欄は不可。）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5.</a:t>
          </a:r>
          <a:r>
            <a:rPr kumimoji="1" lang="ja-JP" altLang="en-US" sz="1600" b="1">
              <a:solidFill>
                <a:srgbClr val="FF0000"/>
              </a:solidFill>
            </a:rPr>
            <a:t>種別ごとに記入し、単価と数量を入れると</a:t>
          </a:r>
          <a:r>
            <a:rPr kumimoji="1" lang="en-US" altLang="ja-JP" sz="1600" b="1">
              <a:solidFill>
                <a:srgbClr val="FF0000"/>
              </a:solidFill>
            </a:rPr>
            <a:t>H</a:t>
          </a:r>
          <a:r>
            <a:rPr kumimoji="1" lang="ja-JP" altLang="en-US" sz="1600" b="1">
              <a:solidFill>
                <a:srgbClr val="FF0000"/>
              </a:solidFill>
            </a:rPr>
            <a:t>列に合計額が算出されます。欄外に種別ごとの合計額、課税</a:t>
          </a:r>
          <a:r>
            <a:rPr kumimoji="1" lang="en-US" altLang="ja-JP" sz="1600" b="1">
              <a:solidFill>
                <a:srgbClr val="FF0000"/>
              </a:solidFill>
            </a:rPr>
            <a:t>/</a:t>
          </a:r>
          <a:r>
            <a:rPr kumimoji="1" lang="ja-JP" altLang="en-US" sz="1600" b="1">
              <a:solidFill>
                <a:srgbClr val="FF0000"/>
              </a:solidFill>
            </a:rPr>
            <a:t>不課税の合計額が算出されます。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6.</a:t>
          </a:r>
          <a:r>
            <a:rPr kumimoji="1" lang="ja-JP" altLang="en-US" sz="1600" b="1">
              <a:solidFill>
                <a:srgbClr val="FF0000"/>
              </a:solidFill>
            </a:rPr>
            <a:t>一式で</a:t>
          </a:r>
          <a:r>
            <a:rPr kumimoji="1" lang="en-US" altLang="ja-JP" sz="1600" b="1">
              <a:solidFill>
                <a:srgbClr val="FF0000"/>
              </a:solidFill>
            </a:rPr>
            <a:t>50</a:t>
          </a:r>
          <a:r>
            <a:rPr kumimoji="1" lang="ja-JP" altLang="en-US" sz="1600" b="1">
              <a:solidFill>
                <a:srgbClr val="FF0000"/>
              </a:solidFill>
            </a:rPr>
            <a:t>万円以上の場合は、見積書または積算根拠資料をご提出ください。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7.</a:t>
          </a:r>
          <a:r>
            <a:rPr kumimoji="1" lang="ja-JP" altLang="en-US" sz="1600" b="1">
              <a:solidFill>
                <a:srgbClr val="FF0000"/>
              </a:solidFill>
            </a:rPr>
            <a:t>免税事業者との取引における消費税区分について、経過措置適用の場合は「不課税（インボイス経過措置適用）」を、経過措置適用外の場合は「不課税」を選択してください。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242681</xdr:colOff>
      <xdr:row>2</xdr:row>
      <xdr:rowOff>113885</xdr:rowOff>
    </xdr:from>
    <xdr:to>
      <xdr:col>21</xdr:col>
      <xdr:colOff>262696</xdr:colOff>
      <xdr:row>28</xdr:row>
      <xdr:rowOff>9110</xdr:rowOff>
    </xdr:to>
    <xdr:sp macro="" textlink="">
      <xdr:nvSpPr>
        <xdr:cNvPr id="2" name="正方形/長方形 1"/>
        <xdr:cNvSpPr/>
      </xdr:nvSpPr>
      <xdr:spPr>
        <a:xfrm>
          <a:off x="9759398" y="486602"/>
          <a:ext cx="7673146" cy="480681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注意事項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1.</a:t>
          </a:r>
          <a:r>
            <a:rPr kumimoji="1" lang="ja-JP" altLang="en-US" sz="1600" b="1">
              <a:solidFill>
                <a:srgbClr val="FF0000"/>
              </a:solidFill>
            </a:rPr>
            <a:t>提出の際は記載例を削除し、黒字で記入してください。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2.</a:t>
          </a:r>
          <a:r>
            <a:rPr kumimoji="1" lang="ja-JP" altLang="en-US" sz="1600" b="1">
              <a:solidFill>
                <a:srgbClr val="FF0000"/>
              </a:solidFill>
            </a:rPr>
            <a:t>費目自体に該当する計上が無い場合も、記載例は削除してください。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3.</a:t>
          </a:r>
          <a:r>
            <a:rPr kumimoji="1" lang="ja-JP" altLang="en-US" sz="1600" b="1">
              <a:solidFill>
                <a:srgbClr val="FF0000"/>
              </a:solidFill>
            </a:rPr>
            <a:t>「種別」は各機関での雇用名称を記入してください。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4.PI</a:t>
          </a:r>
          <a:r>
            <a:rPr kumimoji="1" lang="ja-JP" altLang="en-US" sz="1600" b="1">
              <a:solidFill>
                <a:srgbClr val="FF0000"/>
              </a:solidFill>
            </a:rPr>
            <a:t>人件費制度を利用し、</a:t>
          </a:r>
          <a:r>
            <a:rPr kumimoji="1" lang="en-US" altLang="ja-JP" sz="1600" b="1">
              <a:solidFill>
                <a:srgbClr val="FF0000"/>
              </a:solidFill>
            </a:rPr>
            <a:t>PI</a:t>
          </a:r>
          <a:r>
            <a:rPr kumimoji="1" lang="ja-JP" altLang="en-US" sz="1600" b="1">
              <a:solidFill>
                <a:srgbClr val="FF0000"/>
              </a:solidFill>
            </a:rPr>
            <a:t>の人件費を計上する場合は「人件費区分」を人件費（</a:t>
          </a:r>
          <a:r>
            <a:rPr kumimoji="1" lang="en-US" altLang="ja-JP" sz="1600" b="1">
              <a:solidFill>
                <a:srgbClr val="FF0000"/>
              </a:solidFill>
            </a:rPr>
            <a:t>PI</a:t>
          </a:r>
          <a:r>
            <a:rPr kumimoji="1" lang="ja-JP" altLang="en-US" sz="1600" b="1">
              <a:solidFill>
                <a:srgbClr val="FF0000"/>
              </a:solidFill>
            </a:rPr>
            <a:t>）としてください。なお、</a:t>
          </a:r>
          <a:r>
            <a:rPr kumimoji="1" lang="en-US" altLang="ja-JP" sz="1600" b="1">
              <a:solidFill>
                <a:srgbClr val="FF0000"/>
              </a:solidFill>
            </a:rPr>
            <a:t>PI</a:t>
          </a:r>
          <a:r>
            <a:rPr kumimoji="1" lang="ja-JP" altLang="en-US" sz="1600" b="1">
              <a:solidFill>
                <a:srgbClr val="FF0000"/>
              </a:solidFill>
            </a:rPr>
            <a:t>人件費制度の利用を予定し、まだ</a:t>
          </a:r>
          <a:r>
            <a:rPr kumimoji="1" lang="en-US" altLang="ja-JP" sz="1600" b="1">
              <a:solidFill>
                <a:srgbClr val="FF0000"/>
              </a:solidFill>
            </a:rPr>
            <a:t>ERCA</a:t>
          </a:r>
          <a:r>
            <a:rPr kumimoji="1" lang="ja-JP" altLang="en-US" sz="1600" b="1">
              <a:solidFill>
                <a:srgbClr val="FF0000"/>
              </a:solidFill>
            </a:rPr>
            <a:t>へ機関における体制整備資料を提出していない場合は、提出をお願いいたします。</a:t>
          </a:r>
          <a:r>
            <a:rPr kumimoji="1" lang="en-US" altLang="ja-JP" sz="1600" b="1">
              <a:solidFill>
                <a:srgbClr val="FF0000"/>
              </a:solidFill>
            </a:rPr>
            <a:t/>
          </a:r>
          <a:br>
            <a:rPr kumimoji="1" lang="en-US" altLang="ja-JP" sz="1600" b="1">
              <a:solidFill>
                <a:srgbClr val="FF0000"/>
              </a:solidFill>
            </a:rPr>
          </a:br>
          <a:r>
            <a:rPr kumimoji="1" lang="en-US" altLang="ja-JP" sz="1600" b="1">
              <a:solidFill>
                <a:srgbClr val="FF0000"/>
              </a:solidFill>
            </a:rPr>
            <a:t>5.</a:t>
          </a:r>
          <a:r>
            <a:rPr kumimoji="1" lang="ja-JP" altLang="en-US" sz="1600" b="1">
              <a:solidFill>
                <a:srgbClr val="FF0000"/>
              </a:solidFill>
            </a:rPr>
            <a:t>「月給」は、社会保険料事業主負担などを含めた</a:t>
          </a:r>
          <a:r>
            <a:rPr kumimoji="1" lang="en-US" altLang="ja-JP" sz="1600" b="1">
              <a:solidFill>
                <a:srgbClr val="FF0000"/>
              </a:solidFill>
            </a:rPr>
            <a:t>1</a:t>
          </a:r>
          <a:r>
            <a:rPr kumimoji="1" lang="ja-JP" altLang="en-US" sz="1600" b="1">
              <a:solidFill>
                <a:srgbClr val="FF0000"/>
              </a:solidFill>
            </a:rPr>
            <a:t>ヵ月の総支給額を入力してください。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時給制の場合は、</a:t>
          </a:r>
          <a:r>
            <a:rPr kumimoji="1" lang="en-US" altLang="ja-JP" sz="1600" b="1">
              <a:solidFill>
                <a:srgbClr val="FF0000"/>
              </a:solidFill>
            </a:rPr>
            <a:t>1</a:t>
          </a:r>
          <a:r>
            <a:rPr kumimoji="1" lang="ja-JP" altLang="en-US" sz="1600" b="1">
              <a:solidFill>
                <a:srgbClr val="FF0000"/>
              </a:solidFill>
            </a:rPr>
            <a:t>ヵ月分に換算してください。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6.</a:t>
          </a:r>
          <a:r>
            <a:rPr kumimoji="1" lang="ja-JP" altLang="en-US" sz="1600" b="1">
              <a:solidFill>
                <a:srgbClr val="FF0000"/>
              </a:solidFill>
            </a:rPr>
            <a:t>積算根拠に数値を入力するとＪ列に合計額が算出されます。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7.</a:t>
          </a:r>
          <a:r>
            <a:rPr kumimoji="1" lang="ja-JP" altLang="en-US" sz="1600" b="1">
              <a:solidFill>
                <a:srgbClr val="FF0000"/>
              </a:solidFill>
            </a:rPr>
            <a:t>人件費の消費税相当額計上対象は、直雇用者です。派遣は除く。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「その他（消費税相当額）」シートに、直雇用者の合計額から通勤費を差し引いた額が入力されます。</a:t>
          </a:r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不課税対象合計額</a:t>
          </a:r>
          <a:r>
            <a:rPr kumimoji="1" lang="en-US" altLang="ja-JP" sz="1600" b="1">
              <a:solidFill>
                <a:srgbClr val="FF0000"/>
              </a:solidFill>
            </a:rPr>
            <a:t>(</a:t>
          </a:r>
          <a:r>
            <a:rPr kumimoji="1" lang="ja-JP" altLang="en-US" sz="1600" b="1">
              <a:solidFill>
                <a:srgbClr val="FF0000"/>
              </a:solidFill>
            </a:rPr>
            <a:t>セル位置：Ｊ</a:t>
          </a:r>
          <a:r>
            <a:rPr kumimoji="1" lang="en-US" altLang="ja-JP" sz="1600" b="1">
              <a:solidFill>
                <a:srgbClr val="FF0000"/>
              </a:solidFill>
            </a:rPr>
            <a:t>34</a:t>
          </a:r>
          <a:r>
            <a:rPr kumimoji="1" lang="ja-JP" altLang="en-US" sz="1600" b="1">
              <a:solidFill>
                <a:srgbClr val="FF0000"/>
              </a:solidFill>
            </a:rPr>
            <a:t>の数値</a:t>
          </a:r>
          <a:r>
            <a:rPr kumimoji="1" lang="en-US" altLang="ja-JP" sz="1600" b="1">
              <a:solidFill>
                <a:srgbClr val="FF0000"/>
              </a:solidFill>
            </a:rPr>
            <a:t>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18</xdr:col>
      <xdr:colOff>163513</xdr:colOff>
      <xdr:row>23</xdr:row>
      <xdr:rowOff>41275</xdr:rowOff>
    </xdr:to>
    <xdr:sp macro="" textlink="">
      <xdr:nvSpPr>
        <xdr:cNvPr id="3" name="正方形/長方形 2"/>
        <xdr:cNvSpPr/>
      </xdr:nvSpPr>
      <xdr:spPr>
        <a:xfrm>
          <a:off x="8724900" y="561975"/>
          <a:ext cx="7707313" cy="36607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注意事項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1.</a:t>
          </a:r>
          <a:r>
            <a:rPr kumimoji="1" lang="ja-JP" altLang="en-US" sz="1600" b="1">
              <a:solidFill>
                <a:srgbClr val="FF0000"/>
              </a:solidFill>
            </a:rPr>
            <a:t>提出の際は記載例を削除し、黒字で記入してください。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2.</a:t>
          </a:r>
          <a:r>
            <a:rPr kumimoji="1" lang="ja-JP" altLang="en-US" sz="1600" b="1">
              <a:solidFill>
                <a:srgbClr val="FF0000"/>
              </a:solidFill>
            </a:rPr>
            <a:t>費目自体に該当する計上が無い場合も、記載例は削除してください。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3.</a:t>
          </a:r>
          <a:r>
            <a:rPr kumimoji="1" lang="ja-JP" altLang="en-US" sz="1600" b="1">
              <a:solidFill>
                <a:srgbClr val="FF0000"/>
              </a:solidFill>
            </a:rPr>
            <a:t>現時点で想定する用務・目的と支払先を記入してください。氏名が未定の場合はＡ、Ｂ等で結構です。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4.</a:t>
          </a:r>
          <a:r>
            <a:rPr kumimoji="1" lang="ja-JP" altLang="en-US" sz="1600" b="1">
              <a:solidFill>
                <a:srgbClr val="FF0000"/>
              </a:solidFill>
            </a:rPr>
            <a:t>積算根拠に数値を入力すると</a:t>
          </a:r>
          <a:r>
            <a:rPr kumimoji="1" lang="en-US" altLang="ja-JP" sz="1600" b="1">
              <a:solidFill>
                <a:srgbClr val="FF0000"/>
              </a:solidFill>
            </a:rPr>
            <a:t>F</a:t>
          </a:r>
          <a:r>
            <a:rPr kumimoji="1" lang="ja-JP" altLang="en-US" sz="1600" b="1">
              <a:solidFill>
                <a:srgbClr val="FF0000"/>
              </a:solidFill>
            </a:rPr>
            <a:t>列に合計額が算出されます。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5.</a:t>
          </a:r>
          <a:r>
            <a:rPr kumimoji="1" lang="ja-JP" altLang="en-US" sz="1600" b="1">
              <a:solidFill>
                <a:srgbClr val="FF0000"/>
              </a:solidFill>
            </a:rPr>
            <a:t>免税事業者との取引における消費税区分について、経過措置適用の場合は「不課税（インボイス経過措置適用）」を、経過措置適用外の場合は「不課税」を選択してください。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685799</xdr:colOff>
      <xdr:row>3</xdr:row>
      <xdr:rowOff>0</xdr:rowOff>
    </xdr:from>
    <xdr:to>
      <xdr:col>21</xdr:col>
      <xdr:colOff>657224</xdr:colOff>
      <xdr:row>26</xdr:row>
      <xdr:rowOff>161925</xdr:rowOff>
    </xdr:to>
    <xdr:sp macro="" textlink="">
      <xdr:nvSpPr>
        <xdr:cNvPr id="3" name="正方形/長方形 2"/>
        <xdr:cNvSpPr/>
      </xdr:nvSpPr>
      <xdr:spPr>
        <a:xfrm>
          <a:off x="12201524" y="561975"/>
          <a:ext cx="5457825" cy="43338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注意事項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1.</a:t>
          </a:r>
          <a:r>
            <a:rPr kumimoji="1" lang="ja-JP" altLang="en-US" sz="1600" b="1">
              <a:solidFill>
                <a:srgbClr val="FF0000"/>
              </a:solidFill>
            </a:rPr>
            <a:t>提出の際は記載例を削除し、黒字で記入してください。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2.</a:t>
          </a:r>
          <a:r>
            <a:rPr kumimoji="1" lang="ja-JP" altLang="en-US" sz="1600" b="1">
              <a:solidFill>
                <a:srgbClr val="FF0000"/>
              </a:solidFill>
            </a:rPr>
            <a:t>費目自体に該当する計上が無い場合も、記載例は削除してください。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3.</a:t>
          </a:r>
          <a:r>
            <a:rPr kumimoji="1" lang="ja-JP" altLang="en-US" sz="1600" b="1">
              <a:solidFill>
                <a:srgbClr val="FF0000"/>
              </a:solidFill>
            </a:rPr>
            <a:t>現時点で想定する出張先・用務・日程を記入してください。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4.</a:t>
          </a:r>
          <a:r>
            <a:rPr kumimoji="1" lang="ja-JP" altLang="en-US" sz="1600" b="1">
              <a:solidFill>
                <a:srgbClr val="FF0000"/>
              </a:solidFill>
            </a:rPr>
            <a:t>種別ごとに記入し、単価、回数と人数を入れると</a:t>
          </a:r>
          <a:r>
            <a:rPr kumimoji="1" lang="en-US" altLang="ja-JP" sz="1600" b="1">
              <a:solidFill>
                <a:srgbClr val="FF0000"/>
              </a:solidFill>
            </a:rPr>
            <a:t>M</a:t>
          </a:r>
          <a:r>
            <a:rPr kumimoji="1" lang="ja-JP" altLang="en-US" sz="1600" b="1">
              <a:solidFill>
                <a:srgbClr val="FF0000"/>
              </a:solidFill>
            </a:rPr>
            <a:t>列に合計額が算出されます。欄外に種別ごとの合計額、課税</a:t>
          </a:r>
          <a:r>
            <a:rPr kumimoji="1" lang="en-US" altLang="ja-JP" sz="1600" b="1">
              <a:solidFill>
                <a:srgbClr val="FF0000"/>
              </a:solidFill>
            </a:rPr>
            <a:t>/</a:t>
          </a:r>
          <a:r>
            <a:rPr kumimoji="1" lang="ja-JP" altLang="en-US" sz="1600" b="1">
              <a:solidFill>
                <a:srgbClr val="FF0000"/>
              </a:solidFill>
            </a:rPr>
            <a:t>不課税の合計額が算出されます。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5.</a:t>
          </a:r>
          <a:r>
            <a:rPr kumimoji="1" lang="ja-JP" altLang="en-US" sz="1600" b="1">
              <a:solidFill>
                <a:srgbClr val="FF0000"/>
              </a:solidFill>
            </a:rPr>
            <a:t>出張者が複数人いる場合、出張者欄には全員の名前を記載いただくか、「他●名」のように代表者名と同行者の人数を記載してください。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6.</a:t>
          </a:r>
          <a:r>
            <a:rPr kumimoji="1" lang="ja-JP" altLang="en-US" sz="1600" b="1">
              <a:solidFill>
                <a:srgbClr val="FF0000"/>
              </a:solidFill>
            </a:rPr>
            <a:t>免税事業者との取引における消費税区分について、経過措置適用の場合は「不課税（インボイス経過措置適用）」を、経過措置適用外の場合は「不課税」を選択してください。</a:t>
          </a:r>
        </a:p>
        <a:p>
          <a:pPr algn="l"/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4</xdr:row>
      <xdr:rowOff>133351</xdr:rowOff>
    </xdr:from>
    <xdr:to>
      <xdr:col>19</xdr:col>
      <xdr:colOff>334963</xdr:colOff>
      <xdr:row>21</xdr:row>
      <xdr:rowOff>123826</xdr:rowOff>
    </xdr:to>
    <xdr:sp macro="" textlink="">
      <xdr:nvSpPr>
        <xdr:cNvPr id="2" name="正方形/長方形 1"/>
        <xdr:cNvSpPr/>
      </xdr:nvSpPr>
      <xdr:spPr>
        <a:xfrm>
          <a:off x="10020300" y="876301"/>
          <a:ext cx="7707313" cy="30670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注意事項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1.</a:t>
          </a:r>
          <a:r>
            <a:rPr kumimoji="1" lang="ja-JP" altLang="en-US" sz="1600" b="1">
              <a:solidFill>
                <a:srgbClr val="FF0000"/>
              </a:solidFill>
            </a:rPr>
            <a:t>提出の際は記載例を削除し、黒字で記入してください。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2.</a:t>
          </a:r>
          <a:r>
            <a:rPr kumimoji="1" lang="ja-JP" altLang="en-US" sz="1600" b="1">
              <a:solidFill>
                <a:srgbClr val="FF0000"/>
              </a:solidFill>
            </a:rPr>
            <a:t>費目自体に該当する計上が無い場合も、記載例は削除してください。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3.</a:t>
          </a:r>
          <a:r>
            <a:rPr kumimoji="1" lang="ja-JP" altLang="en-US" sz="1600" b="1">
              <a:solidFill>
                <a:srgbClr val="FF0000"/>
              </a:solidFill>
            </a:rPr>
            <a:t>具体的な目的、外注件名を必ず記入してください。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4.</a:t>
          </a:r>
          <a:r>
            <a:rPr kumimoji="1" lang="ja-JP" altLang="en-US" sz="1600" b="1">
              <a:solidFill>
                <a:srgbClr val="FF0000"/>
              </a:solidFill>
            </a:rPr>
            <a:t>積算根拠に数値を入力すると</a:t>
          </a:r>
          <a:r>
            <a:rPr kumimoji="1" lang="en-US" altLang="ja-JP" sz="1600" b="1">
              <a:solidFill>
                <a:srgbClr val="FF0000"/>
              </a:solidFill>
            </a:rPr>
            <a:t>G</a:t>
          </a:r>
          <a:r>
            <a:rPr kumimoji="1" lang="ja-JP" altLang="en-US" sz="1600" b="1">
              <a:solidFill>
                <a:srgbClr val="FF0000"/>
              </a:solidFill>
            </a:rPr>
            <a:t>列に合計額が算出されます。</a:t>
          </a:r>
          <a:endParaRPr kumimoji="1" lang="en-US" altLang="ja-JP" sz="1600" b="1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5.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一式で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50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万円以上の場合は、見積書または積算根拠資料をご提出ください。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6.</a:t>
          </a:r>
          <a:r>
            <a:rPr kumimoji="1" lang="ja-JP" altLang="en-US" sz="1600" b="1">
              <a:solidFill>
                <a:srgbClr val="FF0000"/>
              </a:solidFill>
            </a:rPr>
            <a:t>再委託費が発生する場合も記載願います。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7.</a:t>
          </a:r>
          <a:r>
            <a:rPr kumimoji="1" lang="ja-JP" altLang="en-US" sz="1600" b="1">
              <a:solidFill>
                <a:srgbClr val="FF0000"/>
              </a:solidFill>
            </a:rPr>
            <a:t>免税事業者との取引における消費税区分について、経過措置適用の場合は「不課税（インボイス経過措置適用）」を、経過措置適用外の場合は「不課税」を選択してください。</a:t>
          </a:r>
        </a:p>
        <a:p>
          <a:pPr algn="l"/>
          <a:endParaRPr kumimoji="1" lang="ja-JP" altLang="en-US" sz="1600" b="1">
            <a:solidFill>
              <a:srgbClr val="FF0000"/>
            </a:solidFill>
          </a:endParaRPr>
        </a:p>
        <a:p>
          <a:pPr algn="l"/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5</xdr:row>
      <xdr:rowOff>9525</xdr:rowOff>
    </xdr:from>
    <xdr:to>
      <xdr:col>19</xdr:col>
      <xdr:colOff>287338</xdr:colOff>
      <xdr:row>31</xdr:row>
      <xdr:rowOff>50800</xdr:rowOff>
    </xdr:to>
    <xdr:sp macro="" textlink="">
      <xdr:nvSpPr>
        <xdr:cNvPr id="2" name="正方形/長方形 1"/>
        <xdr:cNvSpPr/>
      </xdr:nvSpPr>
      <xdr:spPr>
        <a:xfrm>
          <a:off x="9934575" y="933450"/>
          <a:ext cx="7707313" cy="36607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注意事項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1.</a:t>
          </a:r>
          <a:r>
            <a:rPr kumimoji="1" lang="ja-JP" altLang="en-US" sz="1600" b="1">
              <a:solidFill>
                <a:srgbClr val="FF0000"/>
              </a:solidFill>
            </a:rPr>
            <a:t>提出の際は記載例を削除し、黒字で記入してください。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2.</a:t>
          </a:r>
          <a:r>
            <a:rPr kumimoji="1" lang="ja-JP" altLang="en-US" sz="1600" b="1">
              <a:solidFill>
                <a:srgbClr val="FF0000"/>
              </a:solidFill>
            </a:rPr>
            <a:t>費目自体に該当する計上が無い場合も、記載例は削除してください。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3.</a:t>
          </a:r>
          <a:r>
            <a:rPr kumimoji="1" lang="ja-JP" altLang="en-US" sz="1600" b="1">
              <a:solidFill>
                <a:srgbClr val="FF0000"/>
              </a:solidFill>
            </a:rPr>
            <a:t>種別ごとに具体的な件名、目的を必ず記入してください。</a:t>
          </a:r>
          <a:r>
            <a:rPr kumimoji="1" lang="en-US" altLang="ja-JP" sz="1600" b="1">
              <a:solidFill>
                <a:srgbClr val="FF0000"/>
              </a:solidFill>
            </a:rPr>
            <a:t/>
          </a:r>
          <a:br>
            <a:rPr kumimoji="1" lang="en-US" altLang="ja-JP" sz="1600" b="1">
              <a:solidFill>
                <a:srgbClr val="FF0000"/>
              </a:solidFill>
            </a:rPr>
          </a:br>
          <a:r>
            <a:rPr kumimoji="1" lang="en-US" altLang="ja-JP" sz="1600" b="1">
              <a:solidFill>
                <a:srgbClr val="FF0000"/>
              </a:solidFill>
            </a:rPr>
            <a:t>4.</a:t>
          </a:r>
          <a:r>
            <a:rPr kumimoji="1" lang="ja-JP" altLang="en-US" sz="1600" b="1">
              <a:solidFill>
                <a:srgbClr val="FF0000"/>
              </a:solidFill>
            </a:rPr>
            <a:t>バイアウト制度を適用する場合は、「種別」の「バイアウト経費」を選択してください。なお、バイアウト制度の利用を予定し、まだ</a:t>
          </a:r>
          <a:r>
            <a:rPr kumimoji="1" lang="en-US" altLang="ja-JP" sz="1600" b="1">
              <a:solidFill>
                <a:srgbClr val="FF0000"/>
              </a:solidFill>
            </a:rPr>
            <a:t>ERCA</a:t>
          </a:r>
          <a:r>
            <a:rPr kumimoji="1" lang="ja-JP" altLang="en-US" sz="1600" b="1">
              <a:solidFill>
                <a:srgbClr val="FF0000"/>
              </a:solidFill>
            </a:rPr>
            <a:t>へ機関における体制整備資料を提出していない場合は、提出をお願いいたします。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5.</a:t>
          </a:r>
          <a:r>
            <a:rPr kumimoji="1" lang="ja-JP" altLang="en-US" sz="1600" b="1">
              <a:solidFill>
                <a:srgbClr val="FF0000"/>
              </a:solidFill>
            </a:rPr>
            <a:t>積算根拠に数値を入力すると</a:t>
          </a:r>
          <a:r>
            <a:rPr kumimoji="1" lang="en-US" altLang="ja-JP" sz="1600" b="1">
              <a:solidFill>
                <a:srgbClr val="FF0000"/>
              </a:solidFill>
            </a:rPr>
            <a:t>H</a:t>
          </a:r>
          <a:r>
            <a:rPr kumimoji="1" lang="ja-JP" altLang="en-US" sz="1600" b="1">
              <a:solidFill>
                <a:srgbClr val="FF0000"/>
              </a:solidFill>
            </a:rPr>
            <a:t>列に合計額が算出され、欄外には種別ごとの合計額と不課税対象額の合計が算出されます。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6.</a:t>
          </a:r>
          <a:r>
            <a:rPr kumimoji="1" lang="ja-JP" altLang="en-US" sz="1600" b="1">
              <a:solidFill>
                <a:srgbClr val="FF0000"/>
              </a:solidFill>
            </a:rPr>
            <a:t>一式で</a:t>
          </a:r>
          <a:r>
            <a:rPr kumimoji="1" lang="en-US" altLang="ja-JP" sz="1600" b="1">
              <a:solidFill>
                <a:srgbClr val="FF0000"/>
              </a:solidFill>
            </a:rPr>
            <a:t>50</a:t>
          </a:r>
          <a:r>
            <a:rPr kumimoji="1" lang="ja-JP" altLang="en-US" sz="1600" b="1">
              <a:solidFill>
                <a:srgbClr val="FF0000"/>
              </a:solidFill>
            </a:rPr>
            <a:t>万円以上の場合は、見積書又は積算根拠資料を提出してください。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7.</a:t>
          </a:r>
          <a:r>
            <a:rPr kumimoji="1" lang="ja-JP" altLang="en-US" sz="1600" b="1">
              <a:solidFill>
                <a:srgbClr val="FF0000"/>
              </a:solidFill>
            </a:rPr>
            <a:t>免税事業者との取引における消費税区分について、経過措置適用の場合は「不課税（インボイス経過措置適用）」を、経過措置適用外の場合は「不課税」を選択してください。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142875</xdr:rowOff>
    </xdr:from>
    <xdr:to>
      <xdr:col>19</xdr:col>
      <xdr:colOff>128588</xdr:colOff>
      <xdr:row>21</xdr:row>
      <xdr:rowOff>168275</xdr:rowOff>
    </xdr:to>
    <xdr:sp macro="" textlink="">
      <xdr:nvSpPr>
        <xdr:cNvPr id="3" name="正方形/長方形 2"/>
        <xdr:cNvSpPr/>
      </xdr:nvSpPr>
      <xdr:spPr>
        <a:xfrm>
          <a:off x="6353175" y="323850"/>
          <a:ext cx="7672388" cy="35401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注意事項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1.</a:t>
          </a:r>
          <a:r>
            <a:rPr kumimoji="1" lang="ja-JP" altLang="en-US" sz="1600" b="1">
              <a:solidFill>
                <a:srgbClr val="FF0000"/>
              </a:solidFill>
            </a:rPr>
            <a:t>各費目で算出された不課税対象額合計が</a:t>
          </a:r>
          <a:r>
            <a:rPr kumimoji="1" lang="en-US" altLang="ja-JP" sz="1600" b="1">
              <a:solidFill>
                <a:srgbClr val="FF0000"/>
              </a:solidFill>
            </a:rPr>
            <a:t>D,E</a:t>
          </a:r>
          <a:r>
            <a:rPr kumimoji="1" lang="ja-JP" altLang="en-US" sz="1600" b="1">
              <a:solidFill>
                <a:srgbClr val="FF0000"/>
              </a:solidFill>
            </a:rPr>
            <a:t>列に自動入力されます。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2.</a:t>
          </a:r>
          <a:r>
            <a:rPr kumimoji="1" lang="ja-JP" altLang="en-US" sz="1600" b="1">
              <a:solidFill>
                <a:srgbClr val="FF0000"/>
              </a:solidFill>
            </a:rPr>
            <a:t>人件費については、「人件費」シートに記載のとおり、直雇用者の合計額から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定期代等の通勤費を除いた金額が対象額となります。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5"/>
  <sheetViews>
    <sheetView tabSelected="1" view="pageBreakPreview" zoomScaleNormal="100" zoomScaleSheetLayoutView="100" workbookViewId="0">
      <selection activeCell="E11" sqref="E11"/>
    </sheetView>
  </sheetViews>
  <sheetFormatPr defaultRowHeight="13.5"/>
  <cols>
    <col min="1" max="1" width="6.75" style="112" customWidth="1"/>
    <col min="2" max="2" width="15.75" style="112" customWidth="1"/>
    <col min="3" max="3" width="22.75" style="112" customWidth="1"/>
    <col min="4" max="6" width="15" style="112" customWidth="1"/>
    <col min="7" max="7" width="11.375" style="112" customWidth="1"/>
    <col min="8" max="9" width="9" style="112"/>
    <col min="10" max="10" width="12.375" style="112" customWidth="1"/>
    <col min="11" max="16384" width="9" style="112"/>
  </cols>
  <sheetData>
    <row r="1" spans="1:6">
      <c r="A1" s="111" t="s">
        <v>104</v>
      </c>
      <c r="E1" s="113">
        <v>2024.4</v>
      </c>
    </row>
    <row r="3" spans="1:6">
      <c r="A3" s="176" t="s">
        <v>23</v>
      </c>
      <c r="B3" s="176"/>
      <c r="C3" s="178"/>
      <c r="D3" s="178"/>
      <c r="E3" s="178"/>
      <c r="F3" s="114" t="s">
        <v>24</v>
      </c>
    </row>
    <row r="4" spans="1:6">
      <c r="A4" s="176" t="s">
        <v>26</v>
      </c>
      <c r="B4" s="176"/>
      <c r="C4" s="179"/>
      <c r="D4" s="180"/>
      <c r="E4" s="181"/>
      <c r="F4" s="114" t="s">
        <v>73</v>
      </c>
    </row>
    <row r="5" spans="1:6">
      <c r="A5" s="176" t="s">
        <v>25</v>
      </c>
      <c r="B5" s="176"/>
      <c r="C5" s="178"/>
      <c r="D5" s="178"/>
      <c r="E5" s="178"/>
      <c r="F5" s="114" t="s">
        <v>76</v>
      </c>
    </row>
    <row r="6" spans="1:6">
      <c r="A6" s="176" t="s">
        <v>96</v>
      </c>
      <c r="B6" s="176"/>
      <c r="C6" s="177"/>
      <c r="D6" s="177"/>
      <c r="E6" s="177"/>
      <c r="F6" s="115" t="s">
        <v>97</v>
      </c>
    </row>
    <row r="7" spans="1:6">
      <c r="E7" s="113" t="s">
        <v>22</v>
      </c>
    </row>
    <row r="8" spans="1:6" ht="16.5" customHeight="1">
      <c r="A8" s="182"/>
      <c r="B8" s="182"/>
      <c r="C8" s="182"/>
      <c r="D8" s="116" t="s">
        <v>106</v>
      </c>
      <c r="E8" s="116" t="s">
        <v>113</v>
      </c>
    </row>
    <row r="9" spans="1:6" ht="14.25" customHeight="1">
      <c r="A9" s="183" t="s">
        <v>11</v>
      </c>
      <c r="B9" s="184" t="s">
        <v>0</v>
      </c>
      <c r="C9" s="117" t="s">
        <v>1</v>
      </c>
      <c r="D9" s="118">
        <f>設備備品費!H41</f>
        <v>0</v>
      </c>
      <c r="E9" s="110"/>
    </row>
    <row r="10" spans="1:6" ht="14.25" customHeight="1">
      <c r="A10" s="183"/>
      <c r="B10" s="184"/>
      <c r="C10" s="117" t="s">
        <v>2</v>
      </c>
      <c r="D10" s="118">
        <f>設備備品費!H42</f>
        <v>0</v>
      </c>
      <c r="E10" s="110"/>
    </row>
    <row r="11" spans="1:6" ht="14.25" customHeight="1">
      <c r="A11" s="183"/>
      <c r="B11" s="184" t="s">
        <v>3</v>
      </c>
      <c r="C11" s="117" t="s">
        <v>4</v>
      </c>
      <c r="D11" s="118">
        <f>人件費!J31</f>
        <v>0</v>
      </c>
      <c r="E11" s="110"/>
      <c r="F11" s="144"/>
    </row>
    <row r="12" spans="1:6" ht="14.25" customHeight="1">
      <c r="A12" s="183"/>
      <c r="B12" s="184"/>
      <c r="C12" s="117" t="s">
        <v>102</v>
      </c>
      <c r="D12" s="118">
        <f>人件費!J32</f>
        <v>0</v>
      </c>
      <c r="E12" s="110"/>
      <c r="F12" s="145"/>
    </row>
    <row r="13" spans="1:6" ht="14.25" customHeight="1">
      <c r="A13" s="183"/>
      <c r="B13" s="184"/>
      <c r="C13" s="117" t="s">
        <v>5</v>
      </c>
      <c r="D13" s="118">
        <f>謝金!F28</f>
        <v>0</v>
      </c>
      <c r="E13" s="110"/>
    </row>
    <row r="14" spans="1:6" ht="14.25" customHeight="1">
      <c r="A14" s="183"/>
      <c r="B14" s="184" t="s">
        <v>6</v>
      </c>
      <c r="C14" s="117" t="s">
        <v>7</v>
      </c>
      <c r="D14" s="118">
        <f>旅費!M30</f>
        <v>0</v>
      </c>
      <c r="E14" s="110"/>
    </row>
    <row r="15" spans="1:6" ht="14.25" customHeight="1">
      <c r="A15" s="183"/>
      <c r="B15" s="184"/>
      <c r="C15" s="117" t="s">
        <v>8</v>
      </c>
      <c r="D15" s="118">
        <f>旅費!M29</f>
        <v>0</v>
      </c>
      <c r="E15" s="110"/>
    </row>
    <row r="16" spans="1:6" ht="14.25" customHeight="1">
      <c r="A16" s="183"/>
      <c r="B16" s="184"/>
      <c r="C16" s="117" t="s">
        <v>12</v>
      </c>
      <c r="D16" s="118">
        <f>旅費!M28</f>
        <v>0</v>
      </c>
      <c r="E16" s="110"/>
    </row>
    <row r="17" spans="1:13" ht="14.25" customHeight="1">
      <c r="A17" s="183"/>
      <c r="B17" s="184"/>
      <c r="C17" s="117" t="s">
        <v>13</v>
      </c>
      <c r="D17" s="118">
        <f>旅費!M31</f>
        <v>0</v>
      </c>
      <c r="E17" s="110"/>
    </row>
    <row r="18" spans="1:13" ht="14.25" customHeight="1">
      <c r="A18" s="183"/>
      <c r="B18" s="187" t="s">
        <v>9</v>
      </c>
      <c r="C18" s="117" t="s">
        <v>98</v>
      </c>
      <c r="D18" s="118">
        <f>外注費!H25</f>
        <v>0</v>
      </c>
      <c r="E18" s="110"/>
    </row>
    <row r="19" spans="1:13" ht="14.25" customHeight="1">
      <c r="A19" s="183"/>
      <c r="B19" s="188"/>
      <c r="C19" s="117" t="s">
        <v>14</v>
      </c>
      <c r="D19" s="118">
        <f>その他!H37</f>
        <v>0</v>
      </c>
      <c r="E19" s="110"/>
    </row>
    <row r="20" spans="1:13" ht="14.25" customHeight="1">
      <c r="A20" s="183"/>
      <c r="B20" s="188"/>
      <c r="C20" s="117" t="s">
        <v>15</v>
      </c>
      <c r="D20" s="118">
        <f>その他!H38</f>
        <v>0</v>
      </c>
      <c r="E20" s="110"/>
    </row>
    <row r="21" spans="1:13" ht="14.25" customHeight="1">
      <c r="A21" s="183"/>
      <c r="B21" s="188"/>
      <c r="C21" s="117" t="s">
        <v>16</v>
      </c>
      <c r="D21" s="118">
        <f>その他!H39</f>
        <v>0</v>
      </c>
      <c r="E21" s="110"/>
    </row>
    <row r="22" spans="1:13" ht="14.25" customHeight="1">
      <c r="A22" s="183"/>
      <c r="B22" s="188"/>
      <c r="C22" s="117" t="s">
        <v>18</v>
      </c>
      <c r="D22" s="118">
        <f>その他!H40</f>
        <v>0</v>
      </c>
      <c r="E22" s="110"/>
    </row>
    <row r="23" spans="1:13" ht="14.25" customHeight="1">
      <c r="A23" s="183"/>
      <c r="B23" s="188"/>
      <c r="C23" s="117" t="s">
        <v>103</v>
      </c>
      <c r="D23" s="118">
        <f>その他!H41</f>
        <v>0</v>
      </c>
      <c r="E23" s="110"/>
    </row>
    <row r="24" spans="1:13" ht="14.25" customHeight="1">
      <c r="A24" s="183"/>
      <c r="B24" s="188"/>
      <c r="C24" s="117" t="s">
        <v>17</v>
      </c>
      <c r="D24" s="118">
        <f>その他!H42</f>
        <v>0</v>
      </c>
      <c r="E24" s="110"/>
    </row>
    <row r="25" spans="1:13" ht="14.25" customHeight="1">
      <c r="A25" s="183"/>
      <c r="B25" s="189"/>
      <c r="C25" s="119" t="s">
        <v>21</v>
      </c>
      <c r="D25" s="118">
        <f>消費税相当額!G8</f>
        <v>0</v>
      </c>
      <c r="E25" s="110"/>
    </row>
    <row r="26" spans="1:13" ht="20.25" customHeight="1" thickBot="1">
      <c r="A26" s="183"/>
      <c r="B26" s="184" t="s">
        <v>19</v>
      </c>
      <c r="C26" s="184"/>
      <c r="D26" s="118">
        <f>SUM(D9:D25)</f>
        <v>0</v>
      </c>
      <c r="E26" s="118">
        <f>SUM(E9:E25)</f>
        <v>0</v>
      </c>
      <c r="F26" s="120" t="s">
        <v>95</v>
      </c>
    </row>
    <row r="27" spans="1:13" ht="43.5" customHeight="1" thickBot="1">
      <c r="A27" s="184" t="s">
        <v>112</v>
      </c>
      <c r="B27" s="184"/>
      <c r="C27" s="121" t="s">
        <v>20</v>
      </c>
      <c r="D27" s="110"/>
      <c r="E27" s="110"/>
      <c r="F27" s="122" t="str">
        <f>D8&amp;F26</f>
        <v>2024年度の
間接経費率は</v>
      </c>
      <c r="G27" s="123" t="e">
        <f>(ROUNDUP(D27/D26,3))*100</f>
        <v>#DIV/0!</v>
      </c>
      <c r="H27" s="124" t="s">
        <v>90</v>
      </c>
      <c r="I27" s="125" t="s">
        <v>91</v>
      </c>
      <c r="J27" s="126" t="str">
        <f>E8&amp;F26</f>
        <v>2025年度の
間接経費率は</v>
      </c>
      <c r="K27" s="123" t="e">
        <f>(ROUNDUP(E27/E26,3))*100</f>
        <v>#DIV/0!</v>
      </c>
      <c r="L27" s="127" t="s">
        <v>93</v>
      </c>
      <c r="M27" s="128" t="s">
        <v>92</v>
      </c>
    </row>
    <row r="28" spans="1:13" ht="21.75" customHeight="1">
      <c r="A28" s="184" t="s">
        <v>10</v>
      </c>
      <c r="B28" s="184"/>
      <c r="C28" s="184"/>
      <c r="D28" s="129">
        <f>D26+D27</f>
        <v>0</v>
      </c>
      <c r="E28" s="129">
        <f>E26+E27</f>
        <v>0</v>
      </c>
      <c r="F28" s="130"/>
      <c r="G28" s="131" t="s">
        <v>111</v>
      </c>
      <c r="H28" s="132"/>
      <c r="K28" s="131" t="s">
        <v>111</v>
      </c>
    </row>
    <row r="30" spans="1:13" ht="24">
      <c r="D30" s="146" t="s">
        <v>107</v>
      </c>
      <c r="E30" s="146" t="s">
        <v>114</v>
      </c>
    </row>
    <row r="31" spans="1:13">
      <c r="D31" s="147" t="e">
        <f>ROUNDUP(D12/D26,3)</f>
        <v>#DIV/0!</v>
      </c>
      <c r="E31" s="147" t="e">
        <f>ROUNDUP(E12/E26,3)</f>
        <v>#DIV/0!</v>
      </c>
    </row>
    <row r="32" spans="1:13" ht="33" customHeight="1">
      <c r="D32" s="185" t="s">
        <v>109</v>
      </c>
      <c r="E32" s="185"/>
    </row>
    <row r="33" spans="4:5" ht="24">
      <c r="D33" s="146" t="s">
        <v>108</v>
      </c>
      <c r="E33" s="146" t="s">
        <v>115</v>
      </c>
    </row>
    <row r="34" spans="4:5">
      <c r="D34" s="147" t="e">
        <f>ROUNDUP(D23/D26,3)</f>
        <v>#DIV/0!</v>
      </c>
      <c r="E34" s="147" t="e">
        <f>ROUNDUP(E23/E26,3)</f>
        <v>#DIV/0!</v>
      </c>
    </row>
    <row r="35" spans="4:5" ht="37.5" customHeight="1">
      <c r="D35" s="186" t="s">
        <v>110</v>
      </c>
      <c r="E35" s="186"/>
    </row>
  </sheetData>
  <sheetProtection password="ED69" sheet="1" selectLockedCells="1"/>
  <mergeCells count="19">
    <mergeCell ref="D32:E32"/>
    <mergeCell ref="D35:E35"/>
    <mergeCell ref="B18:B25"/>
    <mergeCell ref="A28:C28"/>
    <mergeCell ref="A27:B27"/>
    <mergeCell ref="A8:C8"/>
    <mergeCell ref="A9:A26"/>
    <mergeCell ref="B9:B10"/>
    <mergeCell ref="B11:B13"/>
    <mergeCell ref="B14:B17"/>
    <mergeCell ref="B26:C26"/>
    <mergeCell ref="A6:B6"/>
    <mergeCell ref="C6:E6"/>
    <mergeCell ref="A3:B3"/>
    <mergeCell ref="A4:B4"/>
    <mergeCell ref="A5:B5"/>
    <mergeCell ref="C3:E3"/>
    <mergeCell ref="C4:E4"/>
    <mergeCell ref="C5:E5"/>
  </mergeCells>
  <phoneticPr fontId="12"/>
  <dataValidations count="4">
    <dataValidation type="whole" imeMode="disabled" allowBlank="1" showInputMessage="1" showErrorMessage="1" sqref="C6:E6">
      <formula1>0</formula1>
      <formula2>9999999999</formula2>
    </dataValidation>
    <dataValidation type="custom" allowBlank="1" showInputMessage="1" showErrorMessage="1" errorTitle="無効" error="半角英数字か記号（-、Ⅱ）で入力してください。" sqref="C3:E3">
      <formula1>AND(COUNT(INDEX(FIND(MID(UPPER(C3)&amp;REPT("*",10),ROW($1:$10),1),"ABCDEFGHIJKLMNOPQRSTUVWXYZⅡ-1234567890"),))=LEN(C3))</formula1>
    </dataValidation>
    <dataValidation type="custom" allowBlank="1" showInputMessage="1" showErrorMessage="1" errorTitle="無効" error="半角英数字か記号（-、Ⅱ、(、)）で入力してください。" sqref="C4:E4">
      <formula1>AND(COUNT(INDEX(FIND(MID(UPPER(C4)&amp;REPT("*",20),ROW($1:$20),1),"ABCDEFGHIJKLMNOPQRSTUVWXYZⅡ-()1234567890"),))=LEN(C4))</formula1>
    </dataValidation>
    <dataValidation type="whole" operator="greaterThanOrEqual" allowBlank="1" showInputMessage="1" showErrorMessage="1" sqref="D27:E27 E9:E25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colBreaks count="1" manualBreakCount="1">
    <brk id="5" max="28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view="pageBreakPreview" zoomScaleNormal="100" zoomScaleSheetLayoutView="100" workbookViewId="0">
      <selection activeCell="A5" sqref="A5"/>
    </sheetView>
  </sheetViews>
  <sheetFormatPr defaultRowHeight="13.5"/>
  <cols>
    <col min="1" max="1" width="26.125" style="87" bestFit="1" customWidth="1"/>
    <col min="2" max="2" width="36.125" style="87" bestFit="1" customWidth="1"/>
    <col min="3" max="3" width="13.75" style="87" customWidth="1"/>
    <col min="4" max="4" width="14.375" style="87" customWidth="1"/>
    <col min="5" max="6" width="9" style="87"/>
    <col min="7" max="7" width="21.875" style="87" customWidth="1"/>
    <col min="8" max="8" width="14" style="87" customWidth="1"/>
    <col min="9" max="16384" width="9" style="87"/>
  </cols>
  <sheetData>
    <row r="1" spans="1:8" ht="14.25">
      <c r="A1" s="84" t="s">
        <v>27</v>
      </c>
      <c r="B1" s="84"/>
      <c r="C1" s="85"/>
      <c r="D1" s="84"/>
      <c r="E1" s="84"/>
      <c r="F1" s="84"/>
      <c r="G1" s="84"/>
      <c r="H1" s="86"/>
    </row>
    <row r="2" spans="1:8" ht="15" thickBot="1">
      <c r="A2" s="84" t="s">
        <v>28</v>
      </c>
      <c r="B2" s="84"/>
      <c r="C2" s="85"/>
      <c r="D2" s="84"/>
      <c r="E2" s="84"/>
      <c r="F2" s="84"/>
      <c r="G2" s="84"/>
      <c r="H2" s="88" t="s">
        <v>29</v>
      </c>
    </row>
    <row r="3" spans="1:8" ht="14.25" customHeight="1">
      <c r="A3" s="194" t="s">
        <v>30</v>
      </c>
      <c r="B3" s="196" t="s">
        <v>31</v>
      </c>
      <c r="C3" s="198" t="s">
        <v>38</v>
      </c>
      <c r="D3" s="200" t="s">
        <v>32</v>
      </c>
      <c r="E3" s="200"/>
      <c r="F3" s="200"/>
      <c r="G3" s="201" t="s">
        <v>33</v>
      </c>
      <c r="H3" s="190" t="s">
        <v>34</v>
      </c>
    </row>
    <row r="4" spans="1:8" ht="14.25">
      <c r="A4" s="195"/>
      <c r="B4" s="197"/>
      <c r="C4" s="199"/>
      <c r="D4" s="89" t="s">
        <v>35</v>
      </c>
      <c r="E4" s="168" t="s">
        <v>36</v>
      </c>
      <c r="F4" s="168" t="s">
        <v>119</v>
      </c>
      <c r="G4" s="202"/>
      <c r="H4" s="191"/>
    </row>
    <row r="5" spans="1:8" ht="14.25">
      <c r="A5" s="53"/>
      <c r="B5" s="7"/>
      <c r="C5" s="54"/>
      <c r="D5" s="55"/>
      <c r="E5" s="9"/>
      <c r="F5" s="10"/>
      <c r="G5" s="134"/>
      <c r="H5" s="90">
        <f>ROUNDDOWN(D5*E5,0)</f>
        <v>0</v>
      </c>
    </row>
    <row r="6" spans="1:8" ht="14.25">
      <c r="A6" s="53"/>
      <c r="B6" s="7"/>
      <c r="C6" s="54"/>
      <c r="D6" s="8"/>
      <c r="E6" s="9"/>
      <c r="F6" s="10"/>
      <c r="G6" s="134"/>
      <c r="H6" s="90">
        <f t="shared" ref="H6:H38" si="0">ROUNDDOWN(D6*E6,0)</f>
        <v>0</v>
      </c>
    </row>
    <row r="7" spans="1:8" ht="14.25">
      <c r="A7" s="6"/>
      <c r="B7" s="7"/>
      <c r="C7" s="54"/>
      <c r="D7" s="8"/>
      <c r="E7" s="9"/>
      <c r="F7" s="10"/>
      <c r="G7" s="134"/>
      <c r="H7" s="90">
        <f t="shared" si="0"/>
        <v>0</v>
      </c>
    </row>
    <row r="8" spans="1:8" ht="14.25">
      <c r="A8" s="6"/>
      <c r="B8" s="7"/>
      <c r="C8" s="54"/>
      <c r="D8" s="8"/>
      <c r="E8" s="9"/>
      <c r="F8" s="10"/>
      <c r="G8" s="134"/>
      <c r="H8" s="90">
        <f t="shared" si="0"/>
        <v>0</v>
      </c>
    </row>
    <row r="9" spans="1:8" ht="14.25">
      <c r="A9" s="6"/>
      <c r="B9" s="7"/>
      <c r="C9" s="54"/>
      <c r="D9" s="8"/>
      <c r="E9" s="9"/>
      <c r="F9" s="10"/>
      <c r="G9" s="134"/>
      <c r="H9" s="90">
        <f t="shared" si="0"/>
        <v>0</v>
      </c>
    </row>
    <row r="10" spans="1:8" ht="14.25">
      <c r="A10" s="6"/>
      <c r="B10" s="7"/>
      <c r="C10" s="54"/>
      <c r="D10" s="8"/>
      <c r="E10" s="9"/>
      <c r="F10" s="10"/>
      <c r="G10" s="134"/>
      <c r="H10" s="90">
        <f t="shared" si="0"/>
        <v>0</v>
      </c>
    </row>
    <row r="11" spans="1:8" ht="14.25">
      <c r="A11" s="6"/>
      <c r="B11" s="7"/>
      <c r="C11" s="54"/>
      <c r="D11" s="8"/>
      <c r="E11" s="9"/>
      <c r="F11" s="10"/>
      <c r="G11" s="134"/>
      <c r="H11" s="90">
        <f t="shared" ref="H11:H19" si="1">ROUNDDOWN(D11*E11,0)</f>
        <v>0</v>
      </c>
    </row>
    <row r="12" spans="1:8" ht="14.25">
      <c r="A12" s="6"/>
      <c r="B12" s="7"/>
      <c r="C12" s="54"/>
      <c r="D12" s="8"/>
      <c r="E12" s="9"/>
      <c r="F12" s="10"/>
      <c r="G12" s="134"/>
      <c r="H12" s="90">
        <f t="shared" si="1"/>
        <v>0</v>
      </c>
    </row>
    <row r="13" spans="1:8" ht="14.25">
      <c r="A13" s="6"/>
      <c r="B13" s="7"/>
      <c r="C13" s="54"/>
      <c r="D13" s="8"/>
      <c r="E13" s="9"/>
      <c r="F13" s="10"/>
      <c r="G13" s="134"/>
      <c r="H13" s="90">
        <f t="shared" ref="H13:H17" si="2">ROUNDDOWN(D13*E13,0)</f>
        <v>0</v>
      </c>
    </row>
    <row r="14" spans="1:8" ht="14.25">
      <c r="A14" s="6"/>
      <c r="B14" s="7"/>
      <c r="C14" s="54"/>
      <c r="D14" s="8"/>
      <c r="E14" s="9"/>
      <c r="F14" s="10"/>
      <c r="G14" s="134"/>
      <c r="H14" s="90">
        <f t="shared" si="2"/>
        <v>0</v>
      </c>
    </row>
    <row r="15" spans="1:8" ht="14.25">
      <c r="A15" s="6"/>
      <c r="B15" s="7"/>
      <c r="C15" s="54"/>
      <c r="D15" s="8"/>
      <c r="E15" s="9"/>
      <c r="F15" s="10"/>
      <c r="G15" s="134"/>
      <c r="H15" s="90">
        <f t="shared" si="2"/>
        <v>0</v>
      </c>
    </row>
    <row r="16" spans="1:8" ht="14.25">
      <c r="A16" s="6"/>
      <c r="B16" s="7"/>
      <c r="C16" s="54"/>
      <c r="D16" s="8"/>
      <c r="E16" s="9"/>
      <c r="F16" s="10"/>
      <c r="G16" s="134"/>
      <c r="H16" s="90">
        <f t="shared" si="2"/>
        <v>0</v>
      </c>
    </row>
    <row r="17" spans="1:8" ht="14.25">
      <c r="A17" s="6"/>
      <c r="B17" s="7"/>
      <c r="C17" s="54"/>
      <c r="D17" s="8"/>
      <c r="E17" s="9"/>
      <c r="F17" s="10"/>
      <c r="G17" s="134"/>
      <c r="H17" s="90">
        <f t="shared" si="2"/>
        <v>0</v>
      </c>
    </row>
    <row r="18" spans="1:8" ht="14.25">
      <c r="A18" s="6"/>
      <c r="B18" s="7"/>
      <c r="C18" s="54"/>
      <c r="D18" s="8"/>
      <c r="E18" s="9"/>
      <c r="F18" s="10"/>
      <c r="G18" s="134"/>
      <c r="H18" s="90">
        <f t="shared" si="1"/>
        <v>0</v>
      </c>
    </row>
    <row r="19" spans="1:8" ht="14.25">
      <c r="A19" s="6"/>
      <c r="B19" s="7"/>
      <c r="C19" s="54"/>
      <c r="D19" s="8"/>
      <c r="E19" s="9"/>
      <c r="F19" s="10"/>
      <c r="G19" s="134"/>
      <c r="H19" s="90">
        <f t="shared" si="1"/>
        <v>0</v>
      </c>
    </row>
    <row r="20" spans="1:8" ht="14.25">
      <c r="A20" s="6"/>
      <c r="B20" s="7"/>
      <c r="C20" s="54"/>
      <c r="D20" s="8"/>
      <c r="E20" s="9"/>
      <c r="F20" s="10"/>
      <c r="G20" s="134"/>
      <c r="H20" s="90">
        <f t="shared" si="0"/>
        <v>0</v>
      </c>
    </row>
    <row r="21" spans="1:8" ht="14.25">
      <c r="A21" s="6"/>
      <c r="B21" s="7"/>
      <c r="C21" s="54"/>
      <c r="D21" s="8"/>
      <c r="E21" s="9"/>
      <c r="F21" s="10"/>
      <c r="G21" s="134"/>
      <c r="H21" s="90">
        <f t="shared" si="0"/>
        <v>0</v>
      </c>
    </row>
    <row r="22" spans="1:8" ht="14.25">
      <c r="A22" s="6"/>
      <c r="B22" s="7"/>
      <c r="C22" s="54"/>
      <c r="D22" s="8"/>
      <c r="E22" s="9"/>
      <c r="F22" s="10"/>
      <c r="G22" s="134"/>
      <c r="H22" s="90">
        <f t="shared" si="0"/>
        <v>0</v>
      </c>
    </row>
    <row r="23" spans="1:8" ht="14.25">
      <c r="A23" s="6"/>
      <c r="B23" s="7"/>
      <c r="C23" s="54"/>
      <c r="D23" s="8"/>
      <c r="E23" s="9"/>
      <c r="F23" s="10"/>
      <c r="G23" s="134"/>
      <c r="H23" s="90">
        <f t="shared" si="0"/>
        <v>0</v>
      </c>
    </row>
    <row r="24" spans="1:8" ht="14.25">
      <c r="A24" s="6"/>
      <c r="B24" s="7"/>
      <c r="C24" s="54"/>
      <c r="D24" s="8"/>
      <c r="E24" s="9"/>
      <c r="F24" s="10"/>
      <c r="G24" s="134"/>
      <c r="H24" s="90">
        <f t="shared" si="0"/>
        <v>0</v>
      </c>
    </row>
    <row r="25" spans="1:8" ht="14.25">
      <c r="A25" s="6"/>
      <c r="B25" s="7"/>
      <c r="C25" s="54"/>
      <c r="D25" s="8"/>
      <c r="E25" s="9"/>
      <c r="F25" s="10"/>
      <c r="G25" s="134"/>
      <c r="H25" s="90">
        <f t="shared" si="0"/>
        <v>0</v>
      </c>
    </row>
    <row r="26" spans="1:8" ht="14.25">
      <c r="A26" s="6"/>
      <c r="B26" s="7"/>
      <c r="C26" s="54"/>
      <c r="D26" s="8"/>
      <c r="E26" s="9"/>
      <c r="F26" s="10"/>
      <c r="G26" s="134"/>
      <c r="H26" s="90">
        <f t="shared" si="0"/>
        <v>0</v>
      </c>
    </row>
    <row r="27" spans="1:8" ht="14.25">
      <c r="A27" s="6"/>
      <c r="B27" s="7"/>
      <c r="C27" s="54"/>
      <c r="D27" s="8"/>
      <c r="E27" s="9"/>
      <c r="F27" s="10"/>
      <c r="G27" s="134"/>
      <c r="H27" s="90">
        <f t="shared" si="0"/>
        <v>0</v>
      </c>
    </row>
    <row r="28" spans="1:8" ht="14.25">
      <c r="A28" s="6"/>
      <c r="B28" s="7"/>
      <c r="C28" s="54"/>
      <c r="D28" s="8"/>
      <c r="E28" s="9"/>
      <c r="F28" s="10"/>
      <c r="G28" s="134"/>
      <c r="H28" s="90">
        <f t="shared" si="0"/>
        <v>0</v>
      </c>
    </row>
    <row r="29" spans="1:8" ht="14.25">
      <c r="A29" s="6"/>
      <c r="B29" s="7"/>
      <c r="C29" s="54"/>
      <c r="D29" s="8"/>
      <c r="E29" s="9"/>
      <c r="F29" s="10"/>
      <c r="G29" s="134"/>
      <c r="H29" s="90">
        <f t="shared" si="0"/>
        <v>0</v>
      </c>
    </row>
    <row r="30" spans="1:8" ht="14.25">
      <c r="A30" s="6"/>
      <c r="B30" s="7"/>
      <c r="C30" s="54"/>
      <c r="D30" s="8"/>
      <c r="E30" s="9"/>
      <c r="F30" s="10"/>
      <c r="G30" s="134"/>
      <c r="H30" s="90">
        <f t="shared" si="0"/>
        <v>0</v>
      </c>
    </row>
    <row r="31" spans="1:8" ht="14.25">
      <c r="A31" s="6"/>
      <c r="B31" s="7"/>
      <c r="C31" s="54"/>
      <c r="D31" s="8"/>
      <c r="E31" s="9"/>
      <c r="F31" s="10"/>
      <c r="G31" s="134"/>
      <c r="H31" s="90">
        <f t="shared" si="0"/>
        <v>0</v>
      </c>
    </row>
    <row r="32" spans="1:8" ht="14.25">
      <c r="A32" s="6"/>
      <c r="B32" s="7"/>
      <c r="C32" s="54"/>
      <c r="D32" s="8"/>
      <c r="E32" s="9"/>
      <c r="F32" s="10"/>
      <c r="G32" s="134"/>
      <c r="H32" s="90">
        <f t="shared" si="0"/>
        <v>0</v>
      </c>
    </row>
    <row r="33" spans="1:9" ht="14.25">
      <c r="A33" s="6"/>
      <c r="B33" s="7"/>
      <c r="C33" s="54"/>
      <c r="D33" s="8"/>
      <c r="E33" s="9"/>
      <c r="F33" s="10"/>
      <c r="G33" s="134"/>
      <c r="H33" s="90">
        <f t="shared" si="0"/>
        <v>0</v>
      </c>
    </row>
    <row r="34" spans="1:9" ht="14.25">
      <c r="A34" s="6"/>
      <c r="B34" s="7"/>
      <c r="C34" s="54"/>
      <c r="D34" s="8"/>
      <c r="E34" s="9"/>
      <c r="F34" s="10"/>
      <c r="G34" s="134"/>
      <c r="H34" s="90">
        <f t="shared" si="0"/>
        <v>0</v>
      </c>
    </row>
    <row r="35" spans="1:9" ht="14.25">
      <c r="A35" s="6"/>
      <c r="B35" s="7"/>
      <c r="C35" s="54"/>
      <c r="D35" s="8"/>
      <c r="E35" s="9"/>
      <c r="F35" s="10"/>
      <c r="G35" s="134"/>
      <c r="H35" s="90">
        <f t="shared" si="0"/>
        <v>0</v>
      </c>
    </row>
    <row r="36" spans="1:9" ht="14.25">
      <c r="A36" s="6"/>
      <c r="B36" s="12"/>
      <c r="C36" s="54"/>
      <c r="D36" s="8"/>
      <c r="E36" s="9"/>
      <c r="F36" s="10"/>
      <c r="G36" s="134"/>
      <c r="H36" s="90">
        <f t="shared" si="0"/>
        <v>0</v>
      </c>
    </row>
    <row r="37" spans="1:9" ht="14.25">
      <c r="A37" s="13"/>
      <c r="B37" s="14"/>
      <c r="C37" s="54"/>
      <c r="D37" s="8"/>
      <c r="E37" s="9"/>
      <c r="F37" s="10"/>
      <c r="G37" s="134"/>
      <c r="H37" s="90">
        <f t="shared" si="0"/>
        <v>0</v>
      </c>
    </row>
    <row r="38" spans="1:9" ht="15" thickBot="1">
      <c r="A38" s="13"/>
      <c r="B38" s="14"/>
      <c r="C38" s="54"/>
      <c r="D38" s="15"/>
      <c r="E38" s="16"/>
      <c r="F38" s="10"/>
      <c r="G38" s="134"/>
      <c r="H38" s="91">
        <f t="shared" si="0"/>
        <v>0</v>
      </c>
    </row>
    <row r="39" spans="1:9" ht="15" thickBot="1">
      <c r="A39" s="192" t="s">
        <v>37</v>
      </c>
      <c r="B39" s="193"/>
      <c r="C39" s="193"/>
      <c r="D39" s="193"/>
      <c r="E39" s="193"/>
      <c r="F39" s="193"/>
      <c r="G39" s="193"/>
      <c r="H39" s="92">
        <f>SUM(H5:H38)</f>
        <v>0</v>
      </c>
    </row>
    <row r="40" spans="1:9" ht="14.25">
      <c r="A40" s="93"/>
      <c r="B40" s="93"/>
      <c r="C40" s="93"/>
      <c r="D40" s="94"/>
      <c r="E40" s="95"/>
      <c r="F40" s="95"/>
      <c r="G40" s="95"/>
      <c r="H40" s="96"/>
    </row>
    <row r="41" spans="1:9">
      <c r="G41" s="87" t="s">
        <v>39</v>
      </c>
      <c r="H41" s="97">
        <f>SUMIF(C5:C38,"設備備品費",H5:H38)</f>
        <v>0</v>
      </c>
    </row>
    <row r="42" spans="1:9">
      <c r="G42" s="87" t="s">
        <v>40</v>
      </c>
      <c r="H42" s="97">
        <f>SUMIF(C5:C38,"消耗品費",H5:H38)</f>
        <v>0</v>
      </c>
    </row>
    <row r="43" spans="1:9">
      <c r="G43" s="98" t="s">
        <v>41</v>
      </c>
      <c r="H43" s="97">
        <f>SUMIF(G5:G38,"不課税",H5:H38)</f>
        <v>0</v>
      </c>
      <c r="I43" s="99" t="s">
        <v>81</v>
      </c>
    </row>
    <row r="44" spans="1:9">
      <c r="G44" s="175" t="s">
        <v>41</v>
      </c>
      <c r="H44" s="166">
        <f>SUMIF(G5:G38,"不課税（インボイス経過措置適用）",H5:H38)</f>
        <v>0</v>
      </c>
      <c r="I44" s="99" t="s">
        <v>117</v>
      </c>
    </row>
    <row r="45" spans="1:9">
      <c r="G45" s="175" t="s">
        <v>121</v>
      </c>
    </row>
  </sheetData>
  <sheetProtection password="ED69" sheet="1" formatRows="0" selectLockedCells="1"/>
  <mergeCells count="7">
    <mergeCell ref="H3:H4"/>
    <mergeCell ref="A39:G39"/>
    <mergeCell ref="A3:A4"/>
    <mergeCell ref="B3:B4"/>
    <mergeCell ref="C3:C4"/>
    <mergeCell ref="D3:F3"/>
    <mergeCell ref="G3:G4"/>
  </mergeCells>
  <phoneticPr fontId="12"/>
  <dataValidations count="5">
    <dataValidation type="list" allowBlank="1" showInputMessage="1" showErrorMessage="1" errorTitle="プルダウン" error="プルダウンから選択してください。" sqref="F5:F38">
      <formula1>"選択してください,個,点,台,式,件"</formula1>
    </dataValidation>
    <dataValidation type="list" allowBlank="1" showInputMessage="1" showErrorMessage="1" errorTitle="プルダウン" error="プルダウンから選択してください。" sqref="C5:C38">
      <formula1>",設備備品費,消耗品費,"</formula1>
    </dataValidation>
    <dataValidation type="list" allowBlank="1" showInputMessage="1" showErrorMessage="1" errorTitle="プルダウン" error="プルダウンから選択してください。" sqref="G5:G38">
      <formula1>"税込（課税）,不課税,不課税（インボイス経過措置適用）"</formula1>
    </dataValidation>
    <dataValidation imeMode="disabled" allowBlank="1" showInputMessage="1" showErrorMessage="1" sqref="E5:E38"/>
    <dataValidation type="whole" imeMode="disabled" operator="greaterThanOrEqual" allowBlank="1" showInputMessage="1" showErrorMessage="1" sqref="D5:D38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landscape" r:id="rId1"/>
  <colBreaks count="1" manualBreakCount="1">
    <brk id="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view="pageBreakPreview" zoomScaleNormal="100" zoomScaleSheetLayoutView="100" workbookViewId="0">
      <selection activeCell="D7" sqref="D7"/>
    </sheetView>
  </sheetViews>
  <sheetFormatPr defaultRowHeight="13.5"/>
  <cols>
    <col min="1" max="1" width="25.25" style="1" customWidth="1"/>
    <col min="2" max="2" width="18.5" style="1" customWidth="1"/>
    <col min="3" max="3" width="13.875" style="1" bestFit="1" customWidth="1"/>
    <col min="4" max="4" width="8.5" style="1" bestFit="1" customWidth="1"/>
    <col min="5" max="8" width="9" style="1"/>
    <col min="9" max="9" width="10.75" style="1" customWidth="1"/>
    <col min="10" max="10" width="12" style="1" bestFit="1" customWidth="1"/>
    <col min="11" max="11" width="10.25" style="1" bestFit="1" customWidth="1"/>
    <col min="12" max="16384" width="9" style="1"/>
  </cols>
  <sheetData>
    <row r="1" spans="1:11" ht="14.25">
      <c r="A1" s="2" t="s">
        <v>51</v>
      </c>
      <c r="B1" s="2"/>
      <c r="C1" s="2"/>
      <c r="D1" s="2"/>
      <c r="E1" s="2"/>
      <c r="F1" s="2"/>
      <c r="G1" s="2"/>
      <c r="H1" s="2"/>
      <c r="I1" s="3"/>
      <c r="J1" s="4"/>
    </row>
    <row r="2" spans="1:11" ht="15" thickBot="1">
      <c r="A2" s="2" t="s">
        <v>52</v>
      </c>
      <c r="B2" s="2"/>
      <c r="C2" s="3"/>
      <c r="D2" s="3"/>
      <c r="E2" s="3"/>
      <c r="F2" s="3"/>
      <c r="G2" s="3"/>
      <c r="H2" s="3"/>
      <c r="I2" s="3"/>
      <c r="J2" s="5" t="s">
        <v>29</v>
      </c>
    </row>
    <row r="3" spans="1:11" ht="21" customHeight="1">
      <c r="A3" s="209" t="s">
        <v>75</v>
      </c>
      <c r="B3" s="216" t="s">
        <v>99</v>
      </c>
      <c r="C3" s="211" t="s">
        <v>53</v>
      </c>
      <c r="D3" s="213" t="s">
        <v>32</v>
      </c>
      <c r="E3" s="213"/>
      <c r="F3" s="213"/>
      <c r="G3" s="213"/>
      <c r="H3" s="213"/>
      <c r="I3" s="214" t="s">
        <v>54</v>
      </c>
      <c r="J3" s="207" t="s">
        <v>34</v>
      </c>
    </row>
    <row r="4" spans="1:11" ht="21" customHeight="1" thickBot="1">
      <c r="A4" s="210"/>
      <c r="B4" s="217"/>
      <c r="C4" s="212"/>
      <c r="D4" s="18" t="s">
        <v>55</v>
      </c>
      <c r="E4" s="18" t="s">
        <v>56</v>
      </c>
      <c r="F4" s="18" t="s">
        <v>82</v>
      </c>
      <c r="G4" s="22" t="s">
        <v>57</v>
      </c>
      <c r="H4" s="23" t="s">
        <v>58</v>
      </c>
      <c r="I4" s="215"/>
      <c r="J4" s="208"/>
    </row>
    <row r="5" spans="1:11" ht="14.25">
      <c r="A5" s="58"/>
      <c r="B5" s="59"/>
      <c r="C5" s="59"/>
      <c r="D5" s="62"/>
      <c r="E5" s="62"/>
      <c r="F5" s="62"/>
      <c r="G5" s="62"/>
      <c r="H5" s="79"/>
      <c r="I5" s="169"/>
      <c r="J5" s="56">
        <f t="shared" ref="J5" si="0">ROUNDDOWN((D5*E5+F5+G5)*H5,0)</f>
        <v>0</v>
      </c>
    </row>
    <row r="6" spans="1:11" ht="14.25">
      <c r="A6" s="63"/>
      <c r="B6" s="140"/>
      <c r="C6" s="44"/>
      <c r="D6" s="25"/>
      <c r="E6" s="25"/>
      <c r="F6" s="25"/>
      <c r="G6" s="25"/>
      <c r="H6" s="80"/>
      <c r="I6" s="170"/>
      <c r="J6" s="56">
        <f>ROUNDDOWN((D6*E6+F6+G6)*H6,0)</f>
        <v>0</v>
      </c>
    </row>
    <row r="7" spans="1:11" ht="14.25">
      <c r="A7" s="24"/>
      <c r="B7" s="44"/>
      <c r="C7" s="44"/>
      <c r="D7" s="25"/>
      <c r="E7" s="25"/>
      <c r="F7" s="25"/>
      <c r="G7" s="25"/>
      <c r="H7" s="80"/>
      <c r="I7" s="170"/>
      <c r="J7" s="56">
        <f t="shared" ref="J7:J28" si="1">ROUNDDOWN((D7*E7+F7+G7)*H7,0)</f>
        <v>0</v>
      </c>
    </row>
    <row r="8" spans="1:11" ht="14.25">
      <c r="A8" s="24"/>
      <c r="B8" s="44"/>
      <c r="C8" s="44"/>
      <c r="D8" s="25"/>
      <c r="E8" s="25"/>
      <c r="F8" s="25"/>
      <c r="G8" s="25"/>
      <c r="H8" s="80"/>
      <c r="I8" s="170"/>
      <c r="J8" s="56">
        <f t="shared" si="1"/>
        <v>0</v>
      </c>
    </row>
    <row r="9" spans="1:11" ht="14.25">
      <c r="A9" s="24"/>
      <c r="B9" s="44"/>
      <c r="C9" s="44"/>
      <c r="D9" s="25"/>
      <c r="E9" s="25"/>
      <c r="F9" s="25"/>
      <c r="G9" s="25"/>
      <c r="H9" s="80"/>
      <c r="I9" s="170"/>
      <c r="J9" s="56">
        <f t="shared" si="1"/>
        <v>0</v>
      </c>
    </row>
    <row r="10" spans="1:11" ht="14.25">
      <c r="A10" s="24"/>
      <c r="B10" s="44"/>
      <c r="C10" s="44"/>
      <c r="D10" s="25"/>
      <c r="E10" s="25"/>
      <c r="F10" s="25"/>
      <c r="G10" s="25"/>
      <c r="H10" s="80"/>
      <c r="I10" s="170"/>
      <c r="J10" s="56">
        <f t="shared" si="1"/>
        <v>0</v>
      </c>
    </row>
    <row r="11" spans="1:11" ht="14.25">
      <c r="A11" s="24"/>
      <c r="B11" s="44"/>
      <c r="C11" s="44"/>
      <c r="D11" s="25"/>
      <c r="E11" s="25"/>
      <c r="F11" s="25"/>
      <c r="G11" s="25"/>
      <c r="H11" s="80"/>
      <c r="I11" s="170"/>
      <c r="J11" s="56">
        <f t="shared" si="1"/>
        <v>0</v>
      </c>
    </row>
    <row r="12" spans="1:11" ht="14.25">
      <c r="A12" s="24"/>
      <c r="B12" s="44"/>
      <c r="C12" s="44"/>
      <c r="D12" s="25"/>
      <c r="E12" s="25"/>
      <c r="F12" s="25"/>
      <c r="G12" s="25"/>
      <c r="H12" s="80"/>
      <c r="I12" s="170"/>
      <c r="J12" s="56">
        <f t="shared" si="1"/>
        <v>0</v>
      </c>
      <c r="K12" s="82"/>
    </row>
    <row r="13" spans="1:11" ht="14.25">
      <c r="A13" s="24"/>
      <c r="B13" s="44"/>
      <c r="C13" s="44"/>
      <c r="D13" s="25"/>
      <c r="E13" s="25"/>
      <c r="F13" s="25"/>
      <c r="G13" s="25"/>
      <c r="H13" s="80"/>
      <c r="I13" s="170"/>
      <c r="J13" s="56">
        <f t="shared" ref="J13:J15" si="2">ROUNDDOWN((D13*E13+F13+G13)*H13,0)</f>
        <v>0</v>
      </c>
    </row>
    <row r="14" spans="1:11" ht="14.25">
      <c r="A14" s="24"/>
      <c r="B14" s="44"/>
      <c r="C14" s="44"/>
      <c r="D14" s="25"/>
      <c r="E14" s="25"/>
      <c r="F14" s="25"/>
      <c r="G14" s="25"/>
      <c r="H14" s="80"/>
      <c r="I14" s="170"/>
      <c r="J14" s="56">
        <f t="shared" si="2"/>
        <v>0</v>
      </c>
    </row>
    <row r="15" spans="1:11" ht="14.25">
      <c r="A15" s="24"/>
      <c r="B15" s="44"/>
      <c r="C15" s="44"/>
      <c r="D15" s="25"/>
      <c r="E15" s="25"/>
      <c r="F15" s="25"/>
      <c r="G15" s="25"/>
      <c r="H15" s="80"/>
      <c r="I15" s="170"/>
      <c r="J15" s="56">
        <f t="shared" si="2"/>
        <v>0</v>
      </c>
    </row>
    <row r="16" spans="1:11" ht="14.25">
      <c r="A16" s="24"/>
      <c r="B16" s="44"/>
      <c r="C16" s="44"/>
      <c r="D16" s="25"/>
      <c r="E16" s="25"/>
      <c r="F16" s="25"/>
      <c r="G16" s="25"/>
      <c r="H16" s="80"/>
      <c r="I16" s="170"/>
      <c r="J16" s="56">
        <f t="shared" si="1"/>
        <v>0</v>
      </c>
    </row>
    <row r="17" spans="1:11" ht="14.25">
      <c r="A17" s="24"/>
      <c r="B17" s="44"/>
      <c r="C17" s="44"/>
      <c r="D17" s="25"/>
      <c r="E17" s="25"/>
      <c r="F17" s="25"/>
      <c r="G17" s="25"/>
      <c r="H17" s="80"/>
      <c r="I17" s="170"/>
      <c r="J17" s="56">
        <f t="shared" si="1"/>
        <v>0</v>
      </c>
    </row>
    <row r="18" spans="1:11" ht="14.25">
      <c r="A18" s="24"/>
      <c r="B18" s="44"/>
      <c r="C18" s="44"/>
      <c r="D18" s="25"/>
      <c r="E18" s="25"/>
      <c r="F18" s="25"/>
      <c r="G18" s="25"/>
      <c r="H18" s="80"/>
      <c r="I18" s="170"/>
      <c r="J18" s="56">
        <f t="shared" si="1"/>
        <v>0</v>
      </c>
    </row>
    <row r="19" spans="1:11" ht="14.25">
      <c r="A19" s="24"/>
      <c r="B19" s="44"/>
      <c r="C19" s="44"/>
      <c r="D19" s="25"/>
      <c r="E19" s="25"/>
      <c r="F19" s="25"/>
      <c r="G19" s="25"/>
      <c r="H19" s="80"/>
      <c r="I19" s="170"/>
      <c r="J19" s="56">
        <f t="shared" si="1"/>
        <v>0</v>
      </c>
    </row>
    <row r="20" spans="1:11" ht="14.25">
      <c r="A20" s="24"/>
      <c r="B20" s="44"/>
      <c r="C20" s="44"/>
      <c r="D20" s="25"/>
      <c r="E20" s="25"/>
      <c r="F20" s="25"/>
      <c r="G20" s="25"/>
      <c r="H20" s="80"/>
      <c r="I20" s="170"/>
      <c r="J20" s="56">
        <f t="shared" si="1"/>
        <v>0</v>
      </c>
    </row>
    <row r="21" spans="1:11" ht="14.25">
      <c r="A21" s="24"/>
      <c r="B21" s="44"/>
      <c r="C21" s="44"/>
      <c r="D21" s="25"/>
      <c r="E21" s="25"/>
      <c r="F21" s="25"/>
      <c r="G21" s="25"/>
      <c r="H21" s="80"/>
      <c r="I21" s="170"/>
      <c r="J21" s="56">
        <f t="shared" si="1"/>
        <v>0</v>
      </c>
    </row>
    <row r="22" spans="1:11" ht="14.25">
      <c r="A22" s="24"/>
      <c r="B22" s="44"/>
      <c r="C22" s="11"/>
      <c r="D22" s="25"/>
      <c r="E22" s="25"/>
      <c r="F22" s="25"/>
      <c r="G22" s="25"/>
      <c r="H22" s="80"/>
      <c r="I22" s="170"/>
      <c r="J22" s="56">
        <f t="shared" si="1"/>
        <v>0</v>
      </c>
    </row>
    <row r="23" spans="1:11" ht="14.25">
      <c r="A23" s="24"/>
      <c r="B23" s="44"/>
      <c r="C23" s="11"/>
      <c r="D23" s="25"/>
      <c r="E23" s="25"/>
      <c r="F23" s="25"/>
      <c r="G23" s="25"/>
      <c r="H23" s="80"/>
      <c r="I23" s="170"/>
      <c r="J23" s="56">
        <f t="shared" si="1"/>
        <v>0</v>
      </c>
    </row>
    <row r="24" spans="1:11" ht="14.25">
      <c r="A24" s="24"/>
      <c r="B24" s="44"/>
      <c r="C24" s="11"/>
      <c r="D24" s="25"/>
      <c r="E24" s="25"/>
      <c r="F24" s="25"/>
      <c r="G24" s="25"/>
      <c r="H24" s="80"/>
      <c r="I24" s="170"/>
      <c r="J24" s="56">
        <f t="shared" si="1"/>
        <v>0</v>
      </c>
    </row>
    <row r="25" spans="1:11" ht="14.25">
      <c r="A25" s="24"/>
      <c r="B25" s="44"/>
      <c r="C25" s="11"/>
      <c r="D25" s="25"/>
      <c r="E25" s="25"/>
      <c r="F25" s="25"/>
      <c r="G25" s="25"/>
      <c r="H25" s="80"/>
      <c r="I25" s="170"/>
      <c r="J25" s="56">
        <f t="shared" si="1"/>
        <v>0</v>
      </c>
    </row>
    <row r="26" spans="1:11" ht="14.25">
      <c r="A26" s="24"/>
      <c r="B26" s="44"/>
      <c r="C26" s="11"/>
      <c r="D26" s="25"/>
      <c r="E26" s="25"/>
      <c r="F26" s="25"/>
      <c r="G26" s="25"/>
      <c r="H26" s="80"/>
      <c r="I26" s="170"/>
      <c r="J26" s="56">
        <f t="shared" si="1"/>
        <v>0</v>
      </c>
    </row>
    <row r="27" spans="1:11" ht="14.25">
      <c r="A27" s="24"/>
      <c r="B27" s="44"/>
      <c r="C27" s="11"/>
      <c r="D27" s="25"/>
      <c r="E27" s="25"/>
      <c r="F27" s="25"/>
      <c r="G27" s="25"/>
      <c r="H27" s="80"/>
      <c r="I27" s="170"/>
      <c r="J27" s="56">
        <f t="shared" si="1"/>
        <v>0</v>
      </c>
    </row>
    <row r="28" spans="1:11" ht="15" thickBot="1">
      <c r="A28" s="41"/>
      <c r="B28" s="141"/>
      <c r="C28" s="42"/>
      <c r="D28" s="43"/>
      <c r="E28" s="43"/>
      <c r="F28" s="43"/>
      <c r="G28" s="43"/>
      <c r="H28" s="81"/>
      <c r="I28" s="171"/>
      <c r="J28" s="57">
        <f t="shared" si="1"/>
        <v>0</v>
      </c>
    </row>
    <row r="29" spans="1:11" ht="14.25" thickBot="1">
      <c r="A29" s="203" t="s">
        <v>89</v>
      </c>
      <c r="B29" s="204"/>
      <c r="C29" s="205"/>
      <c r="D29" s="205"/>
      <c r="E29" s="205"/>
      <c r="F29" s="205"/>
      <c r="G29" s="205"/>
      <c r="H29" s="205"/>
      <c r="I29" s="206"/>
      <c r="J29" s="50">
        <f>SUM(J5:J28)</f>
        <v>0</v>
      </c>
      <c r="K29" s="82"/>
    </row>
    <row r="30" spans="1:11">
      <c r="I30" s="40"/>
      <c r="J30" s="83"/>
    </row>
    <row r="31" spans="1:11">
      <c r="I31" s="143" t="s">
        <v>100</v>
      </c>
      <c r="J31" s="47">
        <f>SUMIF($B$5:$B$28,I31,$J$5:$J$28)</f>
        <v>0</v>
      </c>
    </row>
    <row r="32" spans="1:11">
      <c r="I32" s="143" t="s">
        <v>101</v>
      </c>
      <c r="J32" s="47">
        <f>SUMIF($B$5:$B$28,I32,$J$5:$J$28)</f>
        <v>0</v>
      </c>
    </row>
    <row r="33" spans="9:11">
      <c r="I33" s="142"/>
      <c r="J33" s="83"/>
    </row>
    <row r="34" spans="9:11">
      <c r="I34" s="46" t="s">
        <v>41</v>
      </c>
      <c r="J34" s="47">
        <f>J29-SUMPRODUCT(F5:F28*(I5:I28="直雇用"),H5:H28)-SUMIF(I5:I28,"派遣",J5:J28)</f>
        <v>0</v>
      </c>
      <c r="K34" s="45" t="s">
        <v>81</v>
      </c>
    </row>
  </sheetData>
  <sheetProtection password="ED69" sheet="1" objects="1" scenarios="1" formatRows="0" selectLockedCells="1"/>
  <mergeCells count="7">
    <mergeCell ref="A29:I29"/>
    <mergeCell ref="J3:J4"/>
    <mergeCell ref="A3:A4"/>
    <mergeCell ref="C3:C4"/>
    <mergeCell ref="D3:H3"/>
    <mergeCell ref="I3:I4"/>
    <mergeCell ref="B3:B4"/>
  </mergeCells>
  <phoneticPr fontId="12"/>
  <dataValidations count="4">
    <dataValidation type="list" allowBlank="1" showInputMessage="1" showErrorMessage="1" errorTitle="プルダウン" error="プルダウンから選択してください。" sqref="I5:I28">
      <formula1>"直雇用,派遣"</formula1>
    </dataValidation>
    <dataValidation imeMode="disabled" allowBlank="1" showInputMessage="1" showErrorMessage="1" sqref="E5:E28 H5:H28"/>
    <dataValidation type="list" allowBlank="1" showInputMessage="1" showErrorMessage="1" errorTitle="プルダウン" error="プルダウンから選択してください。" sqref="B5:B28">
      <formula1>"人件費,人件費（PI）"</formula1>
    </dataValidation>
    <dataValidation type="whole" imeMode="disabled" operator="greaterThanOrEqual" allowBlank="1" showInputMessage="1" showErrorMessage="1" sqref="D5:D28 F5:G28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0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view="pageBreakPreview" zoomScaleNormal="100" zoomScaleSheetLayoutView="100" workbookViewId="0">
      <selection activeCell="A27" sqref="A27:B27"/>
    </sheetView>
  </sheetViews>
  <sheetFormatPr defaultRowHeight="13.5"/>
  <cols>
    <col min="1" max="1" width="15.25" style="87" bestFit="1" customWidth="1"/>
    <col min="2" max="2" width="49.375" style="87" bestFit="1" customWidth="1"/>
    <col min="3" max="4" width="9" style="87"/>
    <col min="5" max="5" width="22.5" style="87" customWidth="1"/>
    <col min="6" max="16384" width="9" style="87"/>
  </cols>
  <sheetData>
    <row r="1" spans="1:6" ht="15" thickBot="1">
      <c r="A1" s="84" t="s">
        <v>59</v>
      </c>
      <c r="B1" s="84"/>
      <c r="C1" s="84"/>
      <c r="D1" s="84"/>
      <c r="E1" s="84"/>
      <c r="F1" s="88" t="s">
        <v>29</v>
      </c>
    </row>
    <row r="2" spans="1:6" ht="14.25" customHeight="1">
      <c r="A2" s="222" t="s">
        <v>53</v>
      </c>
      <c r="B2" s="224" t="s">
        <v>60</v>
      </c>
      <c r="C2" s="200" t="s">
        <v>61</v>
      </c>
      <c r="D2" s="200"/>
      <c r="E2" s="226" t="s">
        <v>62</v>
      </c>
      <c r="F2" s="218" t="s">
        <v>34</v>
      </c>
    </row>
    <row r="3" spans="1:6" ht="15" thickBot="1">
      <c r="A3" s="223"/>
      <c r="B3" s="225"/>
      <c r="C3" s="100" t="s">
        <v>35</v>
      </c>
      <c r="D3" s="100" t="s">
        <v>47</v>
      </c>
      <c r="E3" s="227"/>
      <c r="F3" s="219"/>
    </row>
    <row r="4" spans="1:6" ht="14.25">
      <c r="A4" s="53"/>
      <c r="B4" s="64"/>
      <c r="C4" s="64"/>
      <c r="D4" s="64"/>
      <c r="E4" s="60"/>
      <c r="F4" s="90">
        <f>ROUNDDOWN(C4*D4,0)</f>
        <v>0</v>
      </c>
    </row>
    <row r="5" spans="1:6" ht="14.25">
      <c r="A5" s="6"/>
      <c r="B5" s="26"/>
      <c r="C5" s="26"/>
      <c r="D5" s="26"/>
      <c r="E5" s="61"/>
      <c r="F5" s="90">
        <f t="shared" ref="F5:F27" si="0">ROUNDDOWN(C5*D5,0)</f>
        <v>0</v>
      </c>
    </row>
    <row r="6" spans="1:6" ht="14.25">
      <c r="A6" s="6"/>
      <c r="B6" s="26"/>
      <c r="C6" s="26"/>
      <c r="D6" s="26"/>
      <c r="E6" s="61"/>
      <c r="F6" s="90">
        <f t="shared" si="0"/>
        <v>0</v>
      </c>
    </row>
    <row r="7" spans="1:6" ht="14.25">
      <c r="A7" s="6"/>
      <c r="B7" s="26"/>
      <c r="C7" s="26"/>
      <c r="D7" s="26"/>
      <c r="E7" s="61"/>
      <c r="F7" s="90">
        <f t="shared" si="0"/>
        <v>0</v>
      </c>
    </row>
    <row r="8" spans="1:6" ht="14.25">
      <c r="A8" s="6"/>
      <c r="B8" s="26"/>
      <c r="C8" s="26"/>
      <c r="D8" s="26"/>
      <c r="E8" s="61"/>
      <c r="F8" s="90">
        <f t="shared" si="0"/>
        <v>0</v>
      </c>
    </row>
    <row r="9" spans="1:6" ht="14.25">
      <c r="A9" s="6"/>
      <c r="B9" s="26"/>
      <c r="C9" s="26"/>
      <c r="D9" s="26"/>
      <c r="E9" s="61"/>
      <c r="F9" s="90">
        <f t="shared" si="0"/>
        <v>0</v>
      </c>
    </row>
    <row r="10" spans="1:6" ht="14.25">
      <c r="A10" s="6"/>
      <c r="B10" s="26"/>
      <c r="C10" s="26"/>
      <c r="D10" s="26"/>
      <c r="E10" s="61"/>
      <c r="F10" s="90">
        <f t="shared" si="0"/>
        <v>0</v>
      </c>
    </row>
    <row r="11" spans="1:6" ht="14.25">
      <c r="A11" s="6"/>
      <c r="B11" s="26"/>
      <c r="C11" s="26"/>
      <c r="D11" s="26"/>
      <c r="E11" s="61"/>
      <c r="F11" s="90">
        <f t="shared" si="0"/>
        <v>0</v>
      </c>
    </row>
    <row r="12" spans="1:6" ht="14.25">
      <c r="A12" s="6"/>
      <c r="B12" s="26"/>
      <c r="C12" s="26"/>
      <c r="D12" s="26"/>
      <c r="E12" s="61"/>
      <c r="F12" s="90">
        <f t="shared" si="0"/>
        <v>0</v>
      </c>
    </row>
    <row r="13" spans="1:6" ht="14.25">
      <c r="A13" s="6"/>
      <c r="B13" s="26"/>
      <c r="C13" s="26"/>
      <c r="D13" s="26"/>
      <c r="E13" s="61"/>
      <c r="F13" s="90">
        <f t="shared" si="0"/>
        <v>0</v>
      </c>
    </row>
    <row r="14" spans="1:6" ht="14.25">
      <c r="A14" s="6"/>
      <c r="B14" s="26"/>
      <c r="C14" s="26"/>
      <c r="D14" s="26"/>
      <c r="E14" s="61"/>
      <c r="F14" s="90">
        <f t="shared" si="0"/>
        <v>0</v>
      </c>
    </row>
    <row r="15" spans="1:6" ht="14.25">
      <c r="A15" s="6"/>
      <c r="B15" s="26"/>
      <c r="C15" s="26"/>
      <c r="D15" s="26"/>
      <c r="E15" s="61"/>
      <c r="F15" s="90">
        <f t="shared" si="0"/>
        <v>0</v>
      </c>
    </row>
    <row r="16" spans="1:6" ht="14.25">
      <c r="A16" s="6"/>
      <c r="B16" s="26"/>
      <c r="C16" s="26"/>
      <c r="D16" s="26"/>
      <c r="E16" s="61"/>
      <c r="F16" s="90">
        <f t="shared" si="0"/>
        <v>0</v>
      </c>
    </row>
    <row r="17" spans="1:7" ht="14.25">
      <c r="A17" s="6"/>
      <c r="B17" s="26"/>
      <c r="C17" s="26"/>
      <c r="D17" s="26"/>
      <c r="E17" s="61"/>
      <c r="F17" s="90">
        <f t="shared" si="0"/>
        <v>0</v>
      </c>
    </row>
    <row r="18" spans="1:7" ht="14.25">
      <c r="A18" s="6"/>
      <c r="B18" s="26"/>
      <c r="C18" s="26"/>
      <c r="D18" s="26"/>
      <c r="E18" s="61"/>
      <c r="F18" s="90">
        <f t="shared" si="0"/>
        <v>0</v>
      </c>
    </row>
    <row r="19" spans="1:7" ht="14.25">
      <c r="A19" s="6"/>
      <c r="B19" s="26"/>
      <c r="C19" s="26"/>
      <c r="D19" s="26"/>
      <c r="E19" s="61"/>
      <c r="F19" s="90">
        <f t="shared" si="0"/>
        <v>0</v>
      </c>
    </row>
    <row r="20" spans="1:7" ht="14.25">
      <c r="A20" s="6"/>
      <c r="B20" s="26"/>
      <c r="C20" s="26"/>
      <c r="D20" s="26"/>
      <c r="E20" s="61"/>
      <c r="F20" s="90">
        <f t="shared" si="0"/>
        <v>0</v>
      </c>
    </row>
    <row r="21" spans="1:7" ht="14.25">
      <c r="A21" s="6"/>
      <c r="B21" s="26"/>
      <c r="C21" s="26"/>
      <c r="D21" s="26"/>
      <c r="E21" s="61"/>
      <c r="F21" s="90">
        <f t="shared" si="0"/>
        <v>0</v>
      </c>
    </row>
    <row r="22" spans="1:7" ht="14.25">
      <c r="A22" s="6"/>
      <c r="B22" s="26"/>
      <c r="C22" s="26"/>
      <c r="D22" s="26"/>
      <c r="E22" s="61"/>
      <c r="F22" s="90">
        <f t="shared" si="0"/>
        <v>0</v>
      </c>
    </row>
    <row r="23" spans="1:7" ht="14.25">
      <c r="A23" s="6"/>
      <c r="B23" s="26"/>
      <c r="C23" s="26"/>
      <c r="D23" s="26"/>
      <c r="E23" s="61"/>
      <c r="F23" s="90">
        <f t="shared" si="0"/>
        <v>0</v>
      </c>
    </row>
    <row r="24" spans="1:7" ht="14.25">
      <c r="A24" s="6"/>
      <c r="B24" s="26"/>
      <c r="C24" s="26"/>
      <c r="D24" s="26"/>
      <c r="E24" s="61"/>
      <c r="F24" s="90">
        <f t="shared" si="0"/>
        <v>0</v>
      </c>
    </row>
    <row r="25" spans="1:7" ht="14.25">
      <c r="A25" s="6"/>
      <c r="B25" s="26"/>
      <c r="C25" s="26"/>
      <c r="D25" s="26"/>
      <c r="E25" s="61"/>
      <c r="F25" s="90">
        <f t="shared" si="0"/>
        <v>0</v>
      </c>
    </row>
    <row r="26" spans="1:7" ht="14.25">
      <c r="A26" s="6"/>
      <c r="B26" s="26"/>
      <c r="C26" s="26"/>
      <c r="D26" s="26"/>
      <c r="E26" s="61"/>
      <c r="F26" s="90">
        <f t="shared" si="0"/>
        <v>0</v>
      </c>
    </row>
    <row r="27" spans="1:7" ht="15" thickBot="1">
      <c r="A27" s="27"/>
      <c r="B27" s="28"/>
      <c r="C27" s="28"/>
      <c r="D27" s="28"/>
      <c r="E27" s="172"/>
      <c r="F27" s="90">
        <f t="shared" si="0"/>
        <v>0</v>
      </c>
    </row>
    <row r="28" spans="1:7" ht="15" thickBot="1">
      <c r="A28" s="220" t="s">
        <v>37</v>
      </c>
      <c r="B28" s="221"/>
      <c r="C28" s="101"/>
      <c r="D28" s="101"/>
      <c r="E28" s="101"/>
      <c r="F28" s="102">
        <f>SUM(F4:F27)</f>
        <v>0</v>
      </c>
    </row>
    <row r="30" spans="1:7">
      <c r="E30" s="103" t="s">
        <v>41</v>
      </c>
      <c r="F30" s="97">
        <f>SUMIF(E4:E27,"不課税",F4:F27)</f>
        <v>0</v>
      </c>
      <c r="G30" s="99" t="s">
        <v>81</v>
      </c>
    </row>
    <row r="31" spans="1:7">
      <c r="E31" s="175" t="s">
        <v>41</v>
      </c>
      <c r="F31" s="166">
        <f>SUMIF(E4:E27,"不課税（インボイス経過措置適用）",F4:F27)</f>
        <v>0</v>
      </c>
      <c r="G31" s="99" t="s">
        <v>117</v>
      </c>
    </row>
    <row r="32" spans="1:7">
      <c r="E32" s="175" t="s">
        <v>120</v>
      </c>
    </row>
  </sheetData>
  <sheetProtection password="ED69" sheet="1" objects="1" scenarios="1" formatRows="0" selectLockedCells="1"/>
  <mergeCells count="6">
    <mergeCell ref="F2:F3"/>
    <mergeCell ref="A28:B28"/>
    <mergeCell ref="A2:A3"/>
    <mergeCell ref="B2:B3"/>
    <mergeCell ref="C2:D2"/>
    <mergeCell ref="E2:E3"/>
  </mergeCells>
  <phoneticPr fontId="12"/>
  <dataValidations count="2">
    <dataValidation type="list" allowBlank="1" showInputMessage="1" showErrorMessage="1" errorTitle="プルダウン" error="プルダウンから選択してください。" sqref="E4:E27">
      <formula1>"税込（課税）,不課税,不課税（インボイス経過措置適用）"</formula1>
    </dataValidation>
    <dataValidation type="whole" imeMode="disabled" operator="greaterThanOrEqual" allowBlank="1" showInputMessage="1" showErrorMessage="1" sqref="C4:D27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view="pageBreakPreview" zoomScaleNormal="100" zoomScaleSheetLayoutView="100" workbookViewId="0">
      <selection activeCell="J9" sqref="J9"/>
    </sheetView>
  </sheetViews>
  <sheetFormatPr defaultRowHeight="13.5"/>
  <cols>
    <col min="1" max="1" width="9" style="87"/>
    <col min="2" max="2" width="16.125" style="150" customWidth="1"/>
    <col min="3" max="3" width="30.5" style="150" bestFit="1" customWidth="1"/>
    <col min="4" max="4" width="7.125" style="87" customWidth="1"/>
    <col min="5" max="5" width="6" style="87" customWidth="1"/>
    <col min="6" max="6" width="7.125" style="87" customWidth="1"/>
    <col min="7" max="7" width="6" style="87" customWidth="1"/>
    <col min="8" max="8" width="11.625" style="87" bestFit="1" customWidth="1"/>
    <col min="9" max="9" width="10.625" style="87" customWidth="1"/>
    <col min="10" max="11" width="9" style="87"/>
    <col min="12" max="12" width="22.375" style="87" customWidth="1"/>
    <col min="13" max="13" width="11.875" style="87" customWidth="1"/>
    <col min="14" max="16384" width="9" style="87"/>
  </cols>
  <sheetData>
    <row r="1" spans="1:13" ht="15" thickBot="1">
      <c r="A1" s="84" t="s">
        <v>42</v>
      </c>
      <c r="B1" s="148"/>
      <c r="C1" s="148"/>
      <c r="D1" s="85"/>
      <c r="E1" s="104"/>
      <c r="F1" s="85"/>
      <c r="G1" s="104"/>
      <c r="H1" s="84"/>
      <c r="I1" s="84"/>
      <c r="J1" s="84"/>
      <c r="K1" s="84"/>
      <c r="L1" s="84"/>
      <c r="M1" s="88" t="s">
        <v>29</v>
      </c>
    </row>
    <row r="2" spans="1:13" ht="14.25" customHeight="1">
      <c r="A2" s="231" t="s">
        <v>38</v>
      </c>
      <c r="B2" s="200" t="s">
        <v>43</v>
      </c>
      <c r="C2" s="200" t="s">
        <v>44</v>
      </c>
      <c r="D2" s="233" t="s">
        <v>45</v>
      </c>
      <c r="E2" s="234"/>
      <c r="F2" s="234"/>
      <c r="G2" s="235"/>
      <c r="H2" s="224" t="s">
        <v>46</v>
      </c>
      <c r="I2" s="200" t="s">
        <v>32</v>
      </c>
      <c r="J2" s="200"/>
      <c r="K2" s="200"/>
      <c r="L2" s="200" t="s">
        <v>33</v>
      </c>
      <c r="M2" s="229" t="s">
        <v>34</v>
      </c>
    </row>
    <row r="3" spans="1:13" ht="15" thickBot="1">
      <c r="A3" s="232"/>
      <c r="B3" s="228"/>
      <c r="C3" s="228"/>
      <c r="D3" s="236"/>
      <c r="E3" s="237"/>
      <c r="F3" s="237"/>
      <c r="G3" s="238"/>
      <c r="H3" s="225"/>
      <c r="I3" s="100" t="s">
        <v>35</v>
      </c>
      <c r="J3" s="105" t="s">
        <v>47</v>
      </c>
      <c r="K3" s="106" t="s">
        <v>48</v>
      </c>
      <c r="L3" s="228"/>
      <c r="M3" s="230"/>
    </row>
    <row r="4" spans="1:13" ht="14.25">
      <c r="A4" s="136"/>
      <c r="B4" s="149"/>
      <c r="C4" s="151"/>
      <c r="D4" s="153"/>
      <c r="E4" s="161" t="s">
        <v>49</v>
      </c>
      <c r="F4" s="154"/>
      <c r="G4" s="163" t="s">
        <v>50</v>
      </c>
      <c r="H4" s="60"/>
      <c r="I4" s="155"/>
      <c r="J4" s="156"/>
      <c r="K4" s="156"/>
      <c r="L4" s="157"/>
      <c r="M4" s="107">
        <f t="shared" ref="M4:M26" si="0">ROUNDDOWN(I4*J4*K4,0)</f>
        <v>0</v>
      </c>
    </row>
    <row r="5" spans="1:13" ht="14.25">
      <c r="A5" s="63"/>
      <c r="B5" s="140"/>
      <c r="C5" s="152"/>
      <c r="D5" s="158"/>
      <c r="E5" s="162" t="s">
        <v>49</v>
      </c>
      <c r="F5" s="159"/>
      <c r="G5" s="164" t="s">
        <v>50</v>
      </c>
      <c r="H5" s="61"/>
      <c r="I5" s="160"/>
      <c r="J5" s="160"/>
      <c r="K5" s="160"/>
      <c r="L5" s="134"/>
      <c r="M5" s="107">
        <f t="shared" si="0"/>
        <v>0</v>
      </c>
    </row>
    <row r="6" spans="1:13" ht="14.25">
      <c r="A6" s="63"/>
      <c r="B6" s="140"/>
      <c r="C6" s="152"/>
      <c r="D6" s="158"/>
      <c r="E6" s="162" t="s">
        <v>49</v>
      </c>
      <c r="F6" s="159"/>
      <c r="G6" s="164" t="s">
        <v>50</v>
      </c>
      <c r="H6" s="61"/>
      <c r="I6" s="160"/>
      <c r="J6" s="160"/>
      <c r="K6" s="160"/>
      <c r="L6" s="134"/>
      <c r="M6" s="107">
        <f t="shared" si="0"/>
        <v>0</v>
      </c>
    </row>
    <row r="7" spans="1:13" ht="14.25">
      <c r="A7" s="63"/>
      <c r="B7" s="140"/>
      <c r="C7" s="152"/>
      <c r="D7" s="158"/>
      <c r="E7" s="162" t="s">
        <v>49</v>
      </c>
      <c r="F7" s="159"/>
      <c r="G7" s="164" t="s">
        <v>50</v>
      </c>
      <c r="H7" s="61"/>
      <c r="I7" s="160"/>
      <c r="J7" s="160"/>
      <c r="K7" s="160"/>
      <c r="L7" s="134"/>
      <c r="M7" s="107">
        <f t="shared" si="0"/>
        <v>0</v>
      </c>
    </row>
    <row r="8" spans="1:13" ht="14.25">
      <c r="A8" s="63"/>
      <c r="B8" s="140"/>
      <c r="C8" s="152"/>
      <c r="D8" s="158"/>
      <c r="E8" s="162" t="s">
        <v>49</v>
      </c>
      <c r="F8" s="159"/>
      <c r="G8" s="164" t="s">
        <v>50</v>
      </c>
      <c r="H8" s="61"/>
      <c r="I8" s="160"/>
      <c r="J8" s="160"/>
      <c r="K8" s="160"/>
      <c r="L8" s="134"/>
      <c r="M8" s="107">
        <f t="shared" si="0"/>
        <v>0</v>
      </c>
    </row>
    <row r="9" spans="1:13" ht="14.25">
      <c r="A9" s="63"/>
      <c r="B9" s="140"/>
      <c r="C9" s="152"/>
      <c r="D9" s="158"/>
      <c r="E9" s="162" t="s">
        <v>49</v>
      </c>
      <c r="F9" s="159"/>
      <c r="G9" s="164" t="s">
        <v>50</v>
      </c>
      <c r="H9" s="61"/>
      <c r="I9" s="160"/>
      <c r="J9" s="160"/>
      <c r="K9" s="160"/>
      <c r="L9" s="134"/>
      <c r="M9" s="107">
        <f t="shared" si="0"/>
        <v>0</v>
      </c>
    </row>
    <row r="10" spans="1:13" ht="14.25">
      <c r="A10" s="63"/>
      <c r="B10" s="140"/>
      <c r="C10" s="152"/>
      <c r="D10" s="158"/>
      <c r="E10" s="162" t="s">
        <v>49</v>
      </c>
      <c r="F10" s="159"/>
      <c r="G10" s="164" t="s">
        <v>50</v>
      </c>
      <c r="H10" s="61"/>
      <c r="I10" s="160"/>
      <c r="J10" s="160"/>
      <c r="K10" s="160"/>
      <c r="L10" s="134"/>
      <c r="M10" s="107">
        <f t="shared" si="0"/>
        <v>0</v>
      </c>
    </row>
    <row r="11" spans="1:13" ht="14.25">
      <c r="A11" s="63"/>
      <c r="B11" s="140"/>
      <c r="C11" s="152"/>
      <c r="D11" s="158"/>
      <c r="E11" s="162" t="s">
        <v>49</v>
      </c>
      <c r="F11" s="159"/>
      <c r="G11" s="164" t="s">
        <v>50</v>
      </c>
      <c r="H11" s="61"/>
      <c r="I11" s="160"/>
      <c r="J11" s="160"/>
      <c r="K11" s="160"/>
      <c r="L11" s="134"/>
      <c r="M11" s="107">
        <f t="shared" ref="M11:M15" si="1">ROUNDDOWN(I11*J11*K11,0)</f>
        <v>0</v>
      </c>
    </row>
    <row r="12" spans="1:13" ht="14.25">
      <c r="A12" s="63"/>
      <c r="B12" s="140"/>
      <c r="C12" s="152"/>
      <c r="D12" s="158"/>
      <c r="E12" s="162" t="s">
        <v>49</v>
      </c>
      <c r="F12" s="159"/>
      <c r="G12" s="164" t="s">
        <v>50</v>
      </c>
      <c r="H12" s="61"/>
      <c r="I12" s="160"/>
      <c r="J12" s="160"/>
      <c r="K12" s="160"/>
      <c r="L12" s="134"/>
      <c r="M12" s="107">
        <f t="shared" si="1"/>
        <v>0</v>
      </c>
    </row>
    <row r="13" spans="1:13" ht="14.25">
      <c r="A13" s="63"/>
      <c r="B13" s="140"/>
      <c r="C13" s="152"/>
      <c r="D13" s="158"/>
      <c r="E13" s="162" t="s">
        <v>49</v>
      </c>
      <c r="F13" s="159"/>
      <c r="G13" s="164" t="s">
        <v>50</v>
      </c>
      <c r="H13" s="61"/>
      <c r="I13" s="160"/>
      <c r="J13" s="160"/>
      <c r="K13" s="160"/>
      <c r="L13" s="134"/>
      <c r="M13" s="107">
        <f t="shared" si="1"/>
        <v>0</v>
      </c>
    </row>
    <row r="14" spans="1:13" ht="14.25">
      <c r="A14" s="63"/>
      <c r="B14" s="140"/>
      <c r="C14" s="152"/>
      <c r="D14" s="158"/>
      <c r="E14" s="162" t="s">
        <v>49</v>
      </c>
      <c r="F14" s="159"/>
      <c r="G14" s="164" t="s">
        <v>50</v>
      </c>
      <c r="H14" s="61"/>
      <c r="I14" s="160"/>
      <c r="J14" s="160"/>
      <c r="K14" s="160"/>
      <c r="L14" s="134"/>
      <c r="M14" s="107">
        <f t="shared" si="1"/>
        <v>0</v>
      </c>
    </row>
    <row r="15" spans="1:13" ht="14.25">
      <c r="A15" s="63"/>
      <c r="B15" s="140"/>
      <c r="C15" s="152"/>
      <c r="D15" s="158"/>
      <c r="E15" s="162" t="s">
        <v>49</v>
      </c>
      <c r="F15" s="159"/>
      <c r="G15" s="164" t="s">
        <v>50</v>
      </c>
      <c r="H15" s="61"/>
      <c r="I15" s="160"/>
      <c r="J15" s="160"/>
      <c r="K15" s="160"/>
      <c r="L15" s="134"/>
      <c r="M15" s="107">
        <f t="shared" si="1"/>
        <v>0</v>
      </c>
    </row>
    <row r="16" spans="1:13" ht="14.25">
      <c r="A16" s="63"/>
      <c r="B16" s="140"/>
      <c r="C16" s="152"/>
      <c r="D16" s="158"/>
      <c r="E16" s="162" t="s">
        <v>49</v>
      </c>
      <c r="F16" s="159"/>
      <c r="G16" s="164" t="s">
        <v>50</v>
      </c>
      <c r="H16" s="61"/>
      <c r="I16" s="160"/>
      <c r="J16" s="160"/>
      <c r="K16" s="160"/>
      <c r="L16" s="134"/>
      <c r="M16" s="107">
        <f t="shared" si="0"/>
        <v>0</v>
      </c>
    </row>
    <row r="17" spans="1:14" ht="14.25">
      <c r="A17" s="63"/>
      <c r="B17" s="140"/>
      <c r="C17" s="152"/>
      <c r="D17" s="158"/>
      <c r="E17" s="162" t="s">
        <v>49</v>
      </c>
      <c r="F17" s="159"/>
      <c r="G17" s="164" t="s">
        <v>50</v>
      </c>
      <c r="H17" s="61"/>
      <c r="I17" s="160"/>
      <c r="J17" s="160"/>
      <c r="K17" s="160"/>
      <c r="L17" s="134"/>
      <c r="M17" s="107">
        <f t="shared" si="0"/>
        <v>0</v>
      </c>
    </row>
    <row r="18" spans="1:14" ht="14.25">
      <c r="A18" s="63"/>
      <c r="B18" s="140"/>
      <c r="C18" s="152"/>
      <c r="D18" s="158"/>
      <c r="E18" s="162" t="s">
        <v>49</v>
      </c>
      <c r="F18" s="159"/>
      <c r="G18" s="164" t="s">
        <v>50</v>
      </c>
      <c r="H18" s="61"/>
      <c r="I18" s="160"/>
      <c r="J18" s="160"/>
      <c r="K18" s="160"/>
      <c r="L18" s="134"/>
      <c r="M18" s="107">
        <f t="shared" si="0"/>
        <v>0</v>
      </c>
    </row>
    <row r="19" spans="1:14" ht="14.25">
      <c r="A19" s="63"/>
      <c r="B19" s="140"/>
      <c r="C19" s="152"/>
      <c r="D19" s="158"/>
      <c r="E19" s="162" t="s">
        <v>49</v>
      </c>
      <c r="F19" s="159"/>
      <c r="G19" s="164" t="s">
        <v>50</v>
      </c>
      <c r="H19" s="61"/>
      <c r="I19" s="160"/>
      <c r="J19" s="160"/>
      <c r="K19" s="160"/>
      <c r="L19" s="134"/>
      <c r="M19" s="107">
        <f t="shared" si="0"/>
        <v>0</v>
      </c>
    </row>
    <row r="20" spans="1:14" ht="14.25">
      <c r="A20" s="63"/>
      <c r="B20" s="140"/>
      <c r="C20" s="152"/>
      <c r="D20" s="158"/>
      <c r="E20" s="162" t="s">
        <v>49</v>
      </c>
      <c r="F20" s="159"/>
      <c r="G20" s="164" t="s">
        <v>50</v>
      </c>
      <c r="H20" s="61"/>
      <c r="I20" s="160"/>
      <c r="J20" s="160"/>
      <c r="K20" s="160"/>
      <c r="L20" s="134"/>
      <c r="M20" s="107">
        <f t="shared" si="0"/>
        <v>0</v>
      </c>
    </row>
    <row r="21" spans="1:14" ht="14.25">
      <c r="A21" s="63"/>
      <c r="B21" s="140"/>
      <c r="C21" s="152"/>
      <c r="D21" s="158"/>
      <c r="E21" s="162" t="s">
        <v>49</v>
      </c>
      <c r="F21" s="159"/>
      <c r="G21" s="164" t="s">
        <v>50</v>
      </c>
      <c r="H21" s="61"/>
      <c r="I21" s="160"/>
      <c r="J21" s="160"/>
      <c r="K21" s="160"/>
      <c r="L21" s="134"/>
      <c r="M21" s="107">
        <f t="shared" si="0"/>
        <v>0</v>
      </c>
    </row>
    <row r="22" spans="1:14" ht="14.25">
      <c r="A22" s="63"/>
      <c r="B22" s="140"/>
      <c r="C22" s="152"/>
      <c r="D22" s="158"/>
      <c r="E22" s="162" t="s">
        <v>49</v>
      </c>
      <c r="F22" s="159"/>
      <c r="G22" s="164" t="s">
        <v>50</v>
      </c>
      <c r="H22" s="61"/>
      <c r="I22" s="160"/>
      <c r="J22" s="160"/>
      <c r="K22" s="160"/>
      <c r="L22" s="134"/>
      <c r="M22" s="107">
        <f t="shared" si="0"/>
        <v>0</v>
      </c>
    </row>
    <row r="23" spans="1:14" ht="14.25">
      <c r="A23" s="63"/>
      <c r="B23" s="140"/>
      <c r="C23" s="152"/>
      <c r="D23" s="158"/>
      <c r="E23" s="162" t="s">
        <v>49</v>
      </c>
      <c r="F23" s="159"/>
      <c r="G23" s="164" t="s">
        <v>50</v>
      </c>
      <c r="H23" s="61"/>
      <c r="I23" s="160"/>
      <c r="J23" s="160"/>
      <c r="K23" s="160"/>
      <c r="L23" s="134"/>
      <c r="M23" s="107">
        <f t="shared" si="0"/>
        <v>0</v>
      </c>
    </row>
    <row r="24" spans="1:14" ht="14.25">
      <c r="A24" s="63"/>
      <c r="B24" s="140"/>
      <c r="C24" s="152"/>
      <c r="D24" s="158"/>
      <c r="E24" s="162" t="s">
        <v>49</v>
      </c>
      <c r="F24" s="159"/>
      <c r="G24" s="164" t="s">
        <v>50</v>
      </c>
      <c r="H24" s="61"/>
      <c r="I24" s="160"/>
      <c r="J24" s="160"/>
      <c r="K24" s="160"/>
      <c r="L24" s="134"/>
      <c r="M24" s="107">
        <f t="shared" si="0"/>
        <v>0</v>
      </c>
    </row>
    <row r="25" spans="1:14" ht="14.25">
      <c r="A25" s="63"/>
      <c r="B25" s="140"/>
      <c r="C25" s="152"/>
      <c r="D25" s="158"/>
      <c r="E25" s="162" t="s">
        <v>49</v>
      </c>
      <c r="F25" s="159"/>
      <c r="G25" s="164" t="s">
        <v>50</v>
      </c>
      <c r="H25" s="61"/>
      <c r="I25" s="160"/>
      <c r="J25" s="160"/>
      <c r="K25" s="160"/>
      <c r="L25" s="134"/>
      <c r="M25" s="107">
        <f t="shared" si="0"/>
        <v>0</v>
      </c>
    </row>
    <row r="26" spans="1:14" ht="15" thickBot="1">
      <c r="A26" s="63"/>
      <c r="B26" s="140"/>
      <c r="C26" s="152"/>
      <c r="D26" s="158"/>
      <c r="E26" s="162" t="s">
        <v>49</v>
      </c>
      <c r="F26" s="159"/>
      <c r="G26" s="164" t="s">
        <v>50</v>
      </c>
      <c r="H26" s="61"/>
      <c r="I26" s="160"/>
      <c r="J26" s="160"/>
      <c r="K26" s="160"/>
      <c r="L26" s="134"/>
      <c r="M26" s="107">
        <f t="shared" si="0"/>
        <v>0</v>
      </c>
    </row>
    <row r="27" spans="1:14" ht="15" thickBot="1">
      <c r="A27" s="220" t="s">
        <v>37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108">
        <f>SUM(M4:M26)</f>
        <v>0</v>
      </c>
    </row>
    <row r="28" spans="1:14">
      <c r="L28" s="109" t="s">
        <v>88</v>
      </c>
      <c r="M28" s="97">
        <f>SUMIF($A4:$A26,"委員等",$M4:$M26)</f>
        <v>0</v>
      </c>
    </row>
    <row r="29" spans="1:14">
      <c r="L29" s="103" t="s">
        <v>77</v>
      </c>
      <c r="M29" s="97">
        <f>SUMIF($A4:$A26,"海外旅費",$M4:$M26)</f>
        <v>0</v>
      </c>
    </row>
    <row r="30" spans="1:14">
      <c r="L30" s="103" t="s">
        <v>78</v>
      </c>
      <c r="M30" s="97">
        <f>SUMIF($A4:$A26,"国内旅費",$M4:$M26)</f>
        <v>0</v>
      </c>
    </row>
    <row r="31" spans="1:14">
      <c r="L31" s="103" t="s">
        <v>79</v>
      </c>
      <c r="M31" s="97">
        <f>SUMIF($A4:$A26,"外国人招へい",$M4:$M26)</f>
        <v>0</v>
      </c>
    </row>
    <row r="32" spans="1:14">
      <c r="L32" s="103" t="s">
        <v>80</v>
      </c>
      <c r="M32" s="97">
        <f>SUMIF($L4:$L26,"不課税",$M4:$M26)</f>
        <v>0</v>
      </c>
      <c r="N32" s="99" t="s">
        <v>81</v>
      </c>
    </row>
    <row r="33" spans="12:14">
      <c r="L33" s="175" t="s">
        <v>41</v>
      </c>
      <c r="M33" s="166">
        <f>SUMIF($L4:$L26,"不課税（インボイス経過措置適用）",$M4:$M26)</f>
        <v>0</v>
      </c>
      <c r="N33" s="99" t="s">
        <v>117</v>
      </c>
    </row>
    <row r="34" spans="12:14">
      <c r="L34" s="175" t="s">
        <v>120</v>
      </c>
    </row>
  </sheetData>
  <sheetProtection password="ED69" sheet="1" objects="1" scenarios="1" formatRows="0" selectLockedCells="1"/>
  <mergeCells count="9">
    <mergeCell ref="L2:L3"/>
    <mergeCell ref="M2:M3"/>
    <mergeCell ref="A27:L27"/>
    <mergeCell ref="A2:A3"/>
    <mergeCell ref="B2:B3"/>
    <mergeCell ref="C2:C3"/>
    <mergeCell ref="D2:G3"/>
    <mergeCell ref="H2:H3"/>
    <mergeCell ref="I2:K2"/>
  </mergeCells>
  <phoneticPr fontId="12"/>
  <dataValidations count="4">
    <dataValidation type="list" allowBlank="1" showInputMessage="1" showErrorMessage="1" errorTitle="プルダウン" error="プルダウンから選択してください。" sqref="L4:L26">
      <formula1>"税込（課税）,不課税,不課税（インボイス経過措置適用）"</formula1>
    </dataValidation>
    <dataValidation type="list" allowBlank="1" showInputMessage="1" showErrorMessage="1" errorTitle="プルダウン" error="プルダウンから選択してください。" sqref="A4:A26">
      <formula1>",国内旅費,海外旅費,委員等,外国人招へい"</formula1>
    </dataValidation>
    <dataValidation type="whole" imeMode="disabled" operator="greaterThanOrEqual" allowBlank="1" showInputMessage="1" showErrorMessage="1" sqref="I4:K26">
      <formula1>0</formula1>
    </dataValidation>
    <dataValidation type="whole" imeMode="disabled" operator="greaterThanOrEqual" allowBlank="1" showInputMessage="1" showErrorMessage="1" sqref="D4:D26 F4:F26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landscape" r:id="rId1"/>
  <colBreaks count="1" manualBreakCount="1">
    <brk id="1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view="pageBreakPreview" zoomScaleNormal="100" zoomScaleSheetLayoutView="100" workbookViewId="0">
      <selection activeCell="E9" sqref="E9"/>
    </sheetView>
  </sheetViews>
  <sheetFormatPr defaultRowHeight="13.5"/>
  <cols>
    <col min="1" max="1" width="22.25" style="1" customWidth="1"/>
    <col min="2" max="2" width="33.875" style="1" bestFit="1" customWidth="1"/>
    <col min="3" max="3" width="20.625" style="1" customWidth="1"/>
    <col min="4" max="4" width="10.5" style="1" bestFit="1" customWidth="1"/>
    <col min="5" max="5" width="9" style="1"/>
    <col min="6" max="6" width="5.5" style="1" bestFit="1" customWidth="1"/>
    <col min="7" max="7" width="22.625" style="1" customWidth="1"/>
    <col min="8" max="8" width="13.625" style="1" customWidth="1"/>
    <col min="9" max="16384" width="9" style="1"/>
  </cols>
  <sheetData>
    <row r="1" spans="1:8" ht="14.25">
      <c r="A1" s="2" t="s">
        <v>63</v>
      </c>
      <c r="B1" s="2"/>
      <c r="C1" s="2"/>
      <c r="D1" s="2"/>
      <c r="E1" s="2"/>
      <c r="F1" s="29"/>
      <c r="G1" s="2"/>
      <c r="H1" s="30"/>
    </row>
    <row r="2" spans="1:8" ht="15" thickBot="1">
      <c r="A2" s="2" t="s">
        <v>105</v>
      </c>
      <c r="B2" s="2"/>
      <c r="C2" s="2"/>
      <c r="D2" s="2"/>
      <c r="E2" s="2"/>
      <c r="F2" s="29"/>
      <c r="G2" s="2"/>
      <c r="H2" s="5" t="s">
        <v>29</v>
      </c>
    </row>
    <row r="3" spans="1:8" ht="14.25">
      <c r="A3" s="243" t="s">
        <v>64</v>
      </c>
      <c r="B3" s="211" t="s">
        <v>65</v>
      </c>
      <c r="C3" s="246" t="s">
        <v>94</v>
      </c>
      <c r="D3" s="213" t="s">
        <v>32</v>
      </c>
      <c r="E3" s="213"/>
      <c r="F3" s="213"/>
      <c r="G3" s="213" t="s">
        <v>33</v>
      </c>
      <c r="H3" s="239" t="s">
        <v>34</v>
      </c>
    </row>
    <row r="4" spans="1:8" ht="15" thickBot="1">
      <c r="A4" s="244"/>
      <c r="B4" s="212"/>
      <c r="C4" s="247"/>
      <c r="D4" s="17" t="s">
        <v>35</v>
      </c>
      <c r="E4" s="17" t="s">
        <v>36</v>
      </c>
      <c r="F4" s="19" t="s">
        <v>66</v>
      </c>
      <c r="G4" s="245"/>
      <c r="H4" s="240"/>
    </row>
    <row r="5" spans="1:8" ht="14.25">
      <c r="A5" s="71"/>
      <c r="B5" s="67"/>
      <c r="C5" s="74"/>
      <c r="D5" s="62"/>
      <c r="E5" s="65"/>
      <c r="F5" s="10"/>
      <c r="G5" s="134"/>
      <c r="H5" s="56">
        <f>ROUNDDOWN(D5*E5,0)</f>
        <v>0</v>
      </c>
    </row>
    <row r="6" spans="1:8" ht="14.25">
      <c r="A6" s="71"/>
      <c r="B6" s="68"/>
      <c r="C6" s="75"/>
      <c r="D6" s="25"/>
      <c r="E6" s="65"/>
      <c r="F6" s="10"/>
      <c r="G6" s="134"/>
      <c r="H6" s="56">
        <f>ROUNDDOWN(D6*E6,0)</f>
        <v>0</v>
      </c>
    </row>
    <row r="7" spans="1:8" ht="14.25">
      <c r="A7" s="71"/>
      <c r="B7" s="68"/>
      <c r="C7" s="75"/>
      <c r="D7" s="25"/>
      <c r="E7" s="65"/>
      <c r="F7" s="10"/>
      <c r="G7" s="134"/>
      <c r="H7" s="56">
        <f t="shared" ref="H7:H24" si="0">ROUNDDOWN(D7*E7,0)</f>
        <v>0</v>
      </c>
    </row>
    <row r="8" spans="1:8" ht="14.25">
      <c r="A8" s="71"/>
      <c r="B8" s="68"/>
      <c r="C8" s="75"/>
      <c r="D8" s="25"/>
      <c r="E8" s="65"/>
      <c r="F8" s="10"/>
      <c r="G8" s="134"/>
      <c r="H8" s="56">
        <f t="shared" si="0"/>
        <v>0</v>
      </c>
    </row>
    <row r="9" spans="1:8" ht="14.25">
      <c r="A9" s="71"/>
      <c r="B9" s="68"/>
      <c r="C9" s="75"/>
      <c r="D9" s="25"/>
      <c r="E9" s="65"/>
      <c r="F9" s="10"/>
      <c r="G9" s="134"/>
      <c r="H9" s="56">
        <f t="shared" si="0"/>
        <v>0</v>
      </c>
    </row>
    <row r="10" spans="1:8" ht="14.25">
      <c r="A10" s="71"/>
      <c r="B10" s="68"/>
      <c r="C10" s="75"/>
      <c r="D10" s="25"/>
      <c r="E10" s="65"/>
      <c r="F10" s="10"/>
      <c r="G10" s="134"/>
      <c r="H10" s="56">
        <f t="shared" si="0"/>
        <v>0</v>
      </c>
    </row>
    <row r="11" spans="1:8" ht="14.25">
      <c r="A11" s="72"/>
      <c r="B11" s="69"/>
      <c r="C11" s="76"/>
      <c r="D11" s="25"/>
      <c r="E11" s="65"/>
      <c r="F11" s="10"/>
      <c r="G11" s="134"/>
      <c r="H11" s="56">
        <f t="shared" si="0"/>
        <v>0</v>
      </c>
    </row>
    <row r="12" spans="1:8" ht="14.25">
      <c r="A12" s="72"/>
      <c r="B12" s="69"/>
      <c r="C12" s="76"/>
      <c r="D12" s="25"/>
      <c r="E12" s="65"/>
      <c r="F12" s="10"/>
      <c r="G12" s="134"/>
      <c r="H12" s="56">
        <f t="shared" si="0"/>
        <v>0</v>
      </c>
    </row>
    <row r="13" spans="1:8" ht="14.25">
      <c r="A13" s="72"/>
      <c r="B13" s="69"/>
      <c r="C13" s="76"/>
      <c r="D13" s="25"/>
      <c r="E13" s="65"/>
      <c r="F13" s="10"/>
      <c r="G13" s="134"/>
      <c r="H13" s="56">
        <f t="shared" si="0"/>
        <v>0</v>
      </c>
    </row>
    <row r="14" spans="1:8" ht="14.25">
      <c r="A14" s="72"/>
      <c r="B14" s="69"/>
      <c r="C14" s="76"/>
      <c r="D14" s="25"/>
      <c r="E14" s="65"/>
      <c r="F14" s="10"/>
      <c r="G14" s="134"/>
      <c r="H14" s="56">
        <f t="shared" si="0"/>
        <v>0</v>
      </c>
    </row>
    <row r="15" spans="1:8" ht="14.25">
      <c r="A15" s="71"/>
      <c r="B15" s="68"/>
      <c r="C15" s="75"/>
      <c r="D15" s="25"/>
      <c r="E15" s="65"/>
      <c r="F15" s="10"/>
      <c r="G15" s="134"/>
      <c r="H15" s="56">
        <f t="shared" si="0"/>
        <v>0</v>
      </c>
    </row>
    <row r="16" spans="1:8" ht="14.25">
      <c r="A16" s="71"/>
      <c r="B16" s="68"/>
      <c r="C16" s="75"/>
      <c r="D16" s="25"/>
      <c r="E16" s="65"/>
      <c r="F16" s="10"/>
      <c r="G16" s="134"/>
      <c r="H16" s="56">
        <f t="shared" si="0"/>
        <v>0</v>
      </c>
    </row>
    <row r="17" spans="1:9" ht="14.25">
      <c r="A17" s="71"/>
      <c r="B17" s="68"/>
      <c r="C17" s="75"/>
      <c r="D17" s="25"/>
      <c r="E17" s="65"/>
      <c r="F17" s="10"/>
      <c r="G17" s="134"/>
      <c r="H17" s="56">
        <f t="shared" si="0"/>
        <v>0</v>
      </c>
    </row>
    <row r="18" spans="1:9" ht="14.25">
      <c r="A18" s="71"/>
      <c r="B18" s="68"/>
      <c r="C18" s="75"/>
      <c r="D18" s="25"/>
      <c r="E18" s="65"/>
      <c r="F18" s="10"/>
      <c r="G18" s="134"/>
      <c r="H18" s="56">
        <f t="shared" si="0"/>
        <v>0</v>
      </c>
    </row>
    <row r="19" spans="1:9" ht="14.25">
      <c r="A19" s="71"/>
      <c r="B19" s="68"/>
      <c r="C19" s="75"/>
      <c r="D19" s="25"/>
      <c r="E19" s="65"/>
      <c r="F19" s="10"/>
      <c r="G19" s="134"/>
      <c r="H19" s="56">
        <f t="shared" si="0"/>
        <v>0</v>
      </c>
    </row>
    <row r="20" spans="1:9" ht="14.25">
      <c r="A20" s="72"/>
      <c r="B20" s="69"/>
      <c r="C20" s="76"/>
      <c r="D20" s="25"/>
      <c r="E20" s="65"/>
      <c r="F20" s="10"/>
      <c r="G20" s="134"/>
      <c r="H20" s="56">
        <f t="shared" si="0"/>
        <v>0</v>
      </c>
    </row>
    <row r="21" spans="1:9" ht="14.25">
      <c r="A21" s="72"/>
      <c r="B21" s="69"/>
      <c r="C21" s="76"/>
      <c r="D21" s="25"/>
      <c r="E21" s="65"/>
      <c r="F21" s="10"/>
      <c r="G21" s="134"/>
      <c r="H21" s="56">
        <f t="shared" si="0"/>
        <v>0</v>
      </c>
    </row>
    <row r="22" spans="1:9" ht="14.25">
      <c r="A22" s="72"/>
      <c r="B22" s="69"/>
      <c r="C22" s="76"/>
      <c r="D22" s="25"/>
      <c r="E22" s="65"/>
      <c r="F22" s="10"/>
      <c r="G22" s="134"/>
      <c r="H22" s="56">
        <f t="shared" si="0"/>
        <v>0</v>
      </c>
    </row>
    <row r="23" spans="1:9" ht="14.25">
      <c r="A23" s="72"/>
      <c r="B23" s="69"/>
      <c r="C23" s="76"/>
      <c r="D23" s="25"/>
      <c r="E23" s="65"/>
      <c r="F23" s="10"/>
      <c r="G23" s="134"/>
      <c r="H23" s="56">
        <f t="shared" si="0"/>
        <v>0</v>
      </c>
    </row>
    <row r="24" spans="1:9" ht="15" thickBot="1">
      <c r="A24" s="73"/>
      <c r="B24" s="70"/>
      <c r="C24" s="77"/>
      <c r="D24" s="25"/>
      <c r="E24" s="65"/>
      <c r="F24" s="10"/>
      <c r="G24" s="134"/>
      <c r="H24" s="56">
        <f t="shared" si="0"/>
        <v>0</v>
      </c>
    </row>
    <row r="25" spans="1:9" ht="15" thickBot="1">
      <c r="A25" s="241" t="s">
        <v>37</v>
      </c>
      <c r="B25" s="242"/>
      <c r="C25" s="242"/>
      <c r="D25" s="242"/>
      <c r="E25" s="242"/>
      <c r="F25" s="242"/>
      <c r="G25" s="21"/>
      <c r="H25" s="33">
        <f>SUM(H5:H24)</f>
        <v>0</v>
      </c>
    </row>
    <row r="27" spans="1:9">
      <c r="G27" s="40" t="s">
        <v>74</v>
      </c>
      <c r="H27" s="47">
        <f>SUMIF($G5:$G24,"不課税",$H5:$H24)</f>
        <v>0</v>
      </c>
      <c r="I27" s="45" t="s">
        <v>81</v>
      </c>
    </row>
    <row r="28" spans="1:9">
      <c r="G28" s="174" t="s">
        <v>74</v>
      </c>
      <c r="H28" s="167">
        <f>SUMIF($G5:$G24,"不課税（インボイス経過措置適用）",$H5:$H24)</f>
        <v>0</v>
      </c>
      <c r="I28" s="45" t="s">
        <v>117</v>
      </c>
    </row>
    <row r="29" spans="1:9">
      <c r="G29" s="174" t="s">
        <v>120</v>
      </c>
    </row>
  </sheetData>
  <sheetProtection password="ED69" sheet="1" formatRows="0" selectLockedCells="1"/>
  <mergeCells count="7">
    <mergeCell ref="H3:H4"/>
    <mergeCell ref="A25:F25"/>
    <mergeCell ref="A3:A4"/>
    <mergeCell ref="B3:B4"/>
    <mergeCell ref="D3:F3"/>
    <mergeCell ref="G3:G4"/>
    <mergeCell ref="C3:C4"/>
  </mergeCells>
  <phoneticPr fontId="12"/>
  <dataValidations count="3">
    <dataValidation type="list" allowBlank="1" showInputMessage="1" showErrorMessage="1" errorTitle="プルダウン" error="プルダウンから選択してください。" sqref="F5:F24">
      <formula1>"選択してください,個,点,式,件,回,ヶ月"</formula1>
    </dataValidation>
    <dataValidation type="list" allowBlank="1" showInputMessage="1" showErrorMessage="1" errorTitle="プルダウン" error="プルダウンから選択してください。" sqref="G5:G24">
      <formula1>"税込（課税）,不課税,不課税（インボイス経過措置適用）"</formula1>
    </dataValidation>
    <dataValidation type="whole" imeMode="disabled" operator="greaterThanOrEqual" allowBlank="1" showInputMessage="1" showErrorMessage="1" sqref="D5:E2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landscape" r:id="rId1"/>
  <colBreaks count="1" manualBreakCount="1">
    <brk id="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view="pageBreakPreview" zoomScaleNormal="100" zoomScaleSheetLayoutView="100" workbookViewId="0">
      <selection activeCell="D5" sqref="D5:D34"/>
    </sheetView>
  </sheetViews>
  <sheetFormatPr defaultRowHeight="13.5"/>
  <cols>
    <col min="1" max="1" width="22.75" style="1" bestFit="1" customWidth="1"/>
    <col min="2" max="2" width="17.625" style="1" customWidth="1"/>
    <col min="3" max="3" width="42.75" style="1" bestFit="1" customWidth="1"/>
    <col min="4" max="4" width="9.75" style="1" bestFit="1" customWidth="1"/>
    <col min="5" max="5" width="9.125" style="1" bestFit="1" customWidth="1"/>
    <col min="6" max="6" width="9" style="1"/>
    <col min="7" max="7" width="13.875" style="1" bestFit="1" customWidth="1"/>
    <col min="8" max="8" width="11.125" style="1" bestFit="1" customWidth="1"/>
    <col min="9" max="16384" width="9" style="1"/>
  </cols>
  <sheetData>
    <row r="1" spans="1:8" ht="14.25">
      <c r="A1" s="2" t="s">
        <v>63</v>
      </c>
      <c r="B1" s="2"/>
      <c r="C1" s="2"/>
      <c r="D1" s="2"/>
      <c r="E1" s="2"/>
      <c r="F1" s="29"/>
      <c r="G1" s="2"/>
      <c r="H1" s="30"/>
    </row>
    <row r="2" spans="1:8" ht="15" thickBot="1">
      <c r="A2" s="2" t="s">
        <v>67</v>
      </c>
      <c r="B2" s="2"/>
      <c r="C2" s="2"/>
      <c r="D2" s="2"/>
      <c r="E2" s="2"/>
      <c r="F2" s="4"/>
      <c r="G2" s="2"/>
      <c r="H2" s="5" t="s">
        <v>29</v>
      </c>
    </row>
    <row r="3" spans="1:8" ht="14.25" customHeight="1">
      <c r="A3" s="252" t="s">
        <v>64</v>
      </c>
      <c r="B3" s="252" t="s">
        <v>38</v>
      </c>
      <c r="C3" s="246" t="s">
        <v>65</v>
      </c>
      <c r="D3" s="256" t="s">
        <v>32</v>
      </c>
      <c r="E3" s="257"/>
      <c r="F3" s="258"/>
      <c r="G3" s="259" t="s">
        <v>62</v>
      </c>
      <c r="H3" s="250" t="s">
        <v>34</v>
      </c>
    </row>
    <row r="4" spans="1:8" ht="15" thickBot="1">
      <c r="A4" s="253"/>
      <c r="B4" s="253"/>
      <c r="C4" s="247"/>
      <c r="D4" s="17" t="s">
        <v>35</v>
      </c>
      <c r="E4" s="17" t="s">
        <v>36</v>
      </c>
      <c r="F4" s="19" t="s">
        <v>66</v>
      </c>
      <c r="G4" s="260"/>
      <c r="H4" s="251"/>
    </row>
    <row r="5" spans="1:8" ht="14.25">
      <c r="A5" s="136"/>
      <c r="B5" s="138"/>
      <c r="C5" s="133"/>
      <c r="D5" s="64"/>
      <c r="E5" s="7"/>
      <c r="F5" s="66"/>
      <c r="G5" s="157"/>
      <c r="H5" s="56">
        <f>ROUNDDOWN(D5*E5,0)</f>
        <v>0</v>
      </c>
    </row>
    <row r="6" spans="1:8" ht="14.25">
      <c r="A6" s="136"/>
      <c r="B6" s="139"/>
      <c r="C6" s="134"/>
      <c r="D6" s="26"/>
      <c r="E6" s="26"/>
      <c r="F6" s="10"/>
      <c r="G6" s="157"/>
      <c r="H6" s="56">
        <f>ROUNDDOWN(D6*E6,0)</f>
        <v>0</v>
      </c>
    </row>
    <row r="7" spans="1:8" ht="14.25">
      <c r="A7" s="136"/>
      <c r="B7" s="139"/>
      <c r="C7" s="61"/>
      <c r="D7" s="31"/>
      <c r="E7" s="31"/>
      <c r="F7" s="10"/>
      <c r="G7" s="157"/>
      <c r="H7" s="56">
        <f t="shared" ref="H7:H34" si="0">ROUNDDOWN(D7*E7,0)</f>
        <v>0</v>
      </c>
    </row>
    <row r="8" spans="1:8" ht="14.25">
      <c r="A8" s="63"/>
      <c r="B8" s="139"/>
      <c r="C8" s="61"/>
      <c r="D8" s="31"/>
      <c r="E8" s="31"/>
      <c r="F8" s="10"/>
      <c r="G8" s="134"/>
      <c r="H8" s="56">
        <f t="shared" si="0"/>
        <v>0</v>
      </c>
    </row>
    <row r="9" spans="1:8" ht="14.25">
      <c r="A9" s="63"/>
      <c r="B9" s="139"/>
      <c r="C9" s="61"/>
      <c r="D9" s="31"/>
      <c r="E9" s="31"/>
      <c r="F9" s="10"/>
      <c r="G9" s="134"/>
      <c r="H9" s="56">
        <f t="shared" si="0"/>
        <v>0</v>
      </c>
    </row>
    <row r="10" spans="1:8" ht="14.25">
      <c r="A10" s="63"/>
      <c r="B10" s="139"/>
      <c r="C10" s="61"/>
      <c r="D10" s="31"/>
      <c r="E10" s="31"/>
      <c r="F10" s="10"/>
      <c r="G10" s="134"/>
      <c r="H10" s="56">
        <f t="shared" si="0"/>
        <v>0</v>
      </c>
    </row>
    <row r="11" spans="1:8" ht="14.25">
      <c r="A11" s="63"/>
      <c r="B11" s="139"/>
      <c r="C11" s="61"/>
      <c r="D11" s="31"/>
      <c r="E11" s="31"/>
      <c r="F11" s="10"/>
      <c r="G11" s="134"/>
      <c r="H11" s="56">
        <f t="shared" si="0"/>
        <v>0</v>
      </c>
    </row>
    <row r="12" spans="1:8" ht="14.25">
      <c r="A12" s="63"/>
      <c r="B12" s="139"/>
      <c r="C12" s="134"/>
      <c r="D12" s="31"/>
      <c r="E12" s="31"/>
      <c r="F12" s="10"/>
      <c r="G12" s="134"/>
      <c r="H12" s="56">
        <f t="shared" si="0"/>
        <v>0</v>
      </c>
    </row>
    <row r="13" spans="1:8" ht="14.25">
      <c r="A13" s="63"/>
      <c r="B13" s="139"/>
      <c r="C13" s="60"/>
      <c r="D13" s="31"/>
      <c r="E13" s="31"/>
      <c r="F13" s="10"/>
      <c r="G13" s="134"/>
      <c r="H13" s="56">
        <f t="shared" si="0"/>
        <v>0</v>
      </c>
    </row>
    <row r="14" spans="1:8" ht="14.25">
      <c r="A14" s="63"/>
      <c r="B14" s="139"/>
      <c r="C14" s="61"/>
      <c r="D14" s="31"/>
      <c r="E14" s="31"/>
      <c r="F14" s="10"/>
      <c r="G14" s="134"/>
      <c r="H14" s="56">
        <f t="shared" si="0"/>
        <v>0</v>
      </c>
    </row>
    <row r="15" spans="1:8" ht="14.25">
      <c r="A15" s="63"/>
      <c r="B15" s="139"/>
      <c r="C15" s="61"/>
      <c r="D15" s="31"/>
      <c r="E15" s="31"/>
      <c r="F15" s="10"/>
      <c r="G15" s="134"/>
      <c r="H15" s="56">
        <f t="shared" ref="H15:H20" si="1">ROUNDDOWN(D15*E15,0)</f>
        <v>0</v>
      </c>
    </row>
    <row r="16" spans="1:8" ht="14.25">
      <c r="A16" s="63"/>
      <c r="B16" s="139"/>
      <c r="C16" s="61"/>
      <c r="D16" s="31"/>
      <c r="E16" s="31"/>
      <c r="F16" s="10"/>
      <c r="G16" s="134"/>
      <c r="H16" s="56">
        <f t="shared" si="1"/>
        <v>0</v>
      </c>
    </row>
    <row r="17" spans="1:8" ht="14.25">
      <c r="A17" s="63"/>
      <c r="B17" s="139"/>
      <c r="C17" s="61"/>
      <c r="D17" s="31"/>
      <c r="E17" s="31"/>
      <c r="F17" s="10"/>
      <c r="G17" s="134"/>
      <c r="H17" s="56">
        <f t="shared" si="1"/>
        <v>0</v>
      </c>
    </row>
    <row r="18" spans="1:8" ht="14.25">
      <c r="A18" s="63"/>
      <c r="B18" s="139"/>
      <c r="C18" s="61"/>
      <c r="D18" s="31"/>
      <c r="E18" s="31"/>
      <c r="F18" s="10"/>
      <c r="G18" s="134"/>
      <c r="H18" s="56">
        <f t="shared" si="1"/>
        <v>0</v>
      </c>
    </row>
    <row r="19" spans="1:8" ht="14.25">
      <c r="A19" s="63"/>
      <c r="B19" s="139"/>
      <c r="C19" s="61"/>
      <c r="D19" s="31"/>
      <c r="E19" s="31"/>
      <c r="F19" s="10"/>
      <c r="G19" s="134"/>
      <c r="H19" s="56">
        <f t="shared" si="1"/>
        <v>0</v>
      </c>
    </row>
    <row r="20" spans="1:8" ht="14.25">
      <c r="A20" s="63"/>
      <c r="B20" s="139"/>
      <c r="C20" s="61"/>
      <c r="D20" s="31"/>
      <c r="E20" s="31"/>
      <c r="F20" s="10"/>
      <c r="G20" s="134"/>
      <c r="H20" s="56">
        <f t="shared" si="1"/>
        <v>0</v>
      </c>
    </row>
    <row r="21" spans="1:8" ht="14.25">
      <c r="A21" s="63"/>
      <c r="B21" s="139"/>
      <c r="C21" s="61"/>
      <c r="D21" s="31"/>
      <c r="E21" s="31"/>
      <c r="F21" s="10"/>
      <c r="G21" s="134"/>
      <c r="H21" s="56">
        <f t="shared" si="0"/>
        <v>0</v>
      </c>
    </row>
    <row r="22" spans="1:8" ht="14.25">
      <c r="A22" s="63"/>
      <c r="B22" s="139"/>
      <c r="C22" s="61"/>
      <c r="D22" s="31"/>
      <c r="E22" s="31"/>
      <c r="F22" s="10"/>
      <c r="G22" s="134"/>
      <c r="H22" s="56">
        <f t="shared" si="0"/>
        <v>0</v>
      </c>
    </row>
    <row r="23" spans="1:8" ht="14.25">
      <c r="A23" s="63"/>
      <c r="B23" s="139"/>
      <c r="C23" s="61"/>
      <c r="D23" s="31"/>
      <c r="E23" s="31"/>
      <c r="F23" s="10"/>
      <c r="G23" s="134"/>
      <c r="H23" s="56">
        <f t="shared" si="0"/>
        <v>0</v>
      </c>
    </row>
    <row r="24" spans="1:8" ht="14.25">
      <c r="A24" s="63"/>
      <c r="B24" s="139"/>
      <c r="C24" s="61"/>
      <c r="D24" s="31"/>
      <c r="E24" s="31"/>
      <c r="F24" s="10"/>
      <c r="G24" s="134"/>
      <c r="H24" s="56">
        <f t="shared" si="0"/>
        <v>0</v>
      </c>
    </row>
    <row r="25" spans="1:8" ht="14.25">
      <c r="A25" s="63"/>
      <c r="B25" s="139"/>
      <c r="C25" s="61"/>
      <c r="D25" s="31"/>
      <c r="E25" s="31"/>
      <c r="F25" s="10"/>
      <c r="G25" s="134"/>
      <c r="H25" s="56">
        <f t="shared" si="0"/>
        <v>0</v>
      </c>
    </row>
    <row r="26" spans="1:8" ht="14.25">
      <c r="A26" s="63"/>
      <c r="B26" s="139"/>
      <c r="C26" s="61"/>
      <c r="D26" s="31"/>
      <c r="E26" s="31"/>
      <c r="F26" s="10"/>
      <c r="G26" s="134"/>
      <c r="H26" s="56">
        <f t="shared" si="0"/>
        <v>0</v>
      </c>
    </row>
    <row r="27" spans="1:8" ht="14.25">
      <c r="A27" s="63"/>
      <c r="B27" s="139"/>
      <c r="C27" s="61"/>
      <c r="D27" s="31"/>
      <c r="E27" s="31"/>
      <c r="F27" s="10"/>
      <c r="G27" s="134"/>
      <c r="H27" s="56">
        <f t="shared" si="0"/>
        <v>0</v>
      </c>
    </row>
    <row r="28" spans="1:8" ht="14.25">
      <c r="A28" s="63"/>
      <c r="B28" s="139"/>
      <c r="C28" s="61"/>
      <c r="D28" s="31"/>
      <c r="E28" s="31"/>
      <c r="F28" s="10"/>
      <c r="G28" s="134"/>
      <c r="H28" s="56">
        <f t="shared" si="0"/>
        <v>0</v>
      </c>
    </row>
    <row r="29" spans="1:8" ht="14.25">
      <c r="A29" s="63"/>
      <c r="B29" s="139"/>
      <c r="C29" s="61"/>
      <c r="D29" s="31"/>
      <c r="E29" s="31"/>
      <c r="F29" s="10"/>
      <c r="G29" s="134"/>
      <c r="H29" s="56">
        <f t="shared" si="0"/>
        <v>0</v>
      </c>
    </row>
    <row r="30" spans="1:8" ht="14.25">
      <c r="A30" s="63"/>
      <c r="B30" s="139"/>
      <c r="C30" s="61"/>
      <c r="D30" s="31"/>
      <c r="E30" s="31"/>
      <c r="F30" s="10"/>
      <c r="G30" s="134"/>
      <c r="H30" s="56">
        <f t="shared" si="0"/>
        <v>0</v>
      </c>
    </row>
    <row r="31" spans="1:8" ht="14.25">
      <c r="A31" s="63"/>
      <c r="B31" s="139"/>
      <c r="C31" s="61"/>
      <c r="D31" s="31"/>
      <c r="E31" s="31"/>
      <c r="F31" s="10"/>
      <c r="G31" s="134"/>
      <c r="H31" s="56">
        <f t="shared" si="0"/>
        <v>0</v>
      </c>
    </row>
    <row r="32" spans="1:8" ht="14.25">
      <c r="A32" s="63"/>
      <c r="B32" s="139"/>
      <c r="C32" s="61"/>
      <c r="D32" s="31"/>
      <c r="E32" s="31"/>
      <c r="F32" s="10"/>
      <c r="G32" s="134"/>
      <c r="H32" s="56">
        <f t="shared" si="0"/>
        <v>0</v>
      </c>
    </row>
    <row r="33" spans="1:9" ht="14.25">
      <c r="A33" s="63"/>
      <c r="B33" s="139"/>
      <c r="C33" s="61"/>
      <c r="D33" s="31"/>
      <c r="E33" s="31"/>
      <c r="F33" s="10"/>
      <c r="G33" s="134"/>
      <c r="H33" s="56">
        <f t="shared" si="0"/>
        <v>0</v>
      </c>
    </row>
    <row r="34" spans="1:9" ht="15" thickBot="1">
      <c r="A34" s="137"/>
      <c r="B34" s="139"/>
      <c r="C34" s="135"/>
      <c r="D34" s="32"/>
      <c r="E34" s="32"/>
      <c r="F34" s="34"/>
      <c r="G34" s="173"/>
      <c r="H34" s="56">
        <f t="shared" si="0"/>
        <v>0</v>
      </c>
    </row>
    <row r="35" spans="1:9" ht="15" thickBot="1">
      <c r="A35" s="254" t="s">
        <v>37</v>
      </c>
      <c r="B35" s="255"/>
      <c r="C35" s="255"/>
      <c r="D35" s="255"/>
      <c r="E35" s="255"/>
      <c r="F35" s="255"/>
      <c r="G35" s="255"/>
      <c r="H35" s="33">
        <f>SUM(H5:H34)</f>
        <v>0</v>
      </c>
    </row>
    <row r="37" spans="1:9">
      <c r="F37" s="261" t="s">
        <v>84</v>
      </c>
      <c r="G37" s="261"/>
      <c r="H37" s="47">
        <f>SUMIF(B$5:B$34,"印刷製本費",H$5:H$34)</f>
        <v>0</v>
      </c>
    </row>
    <row r="38" spans="1:9">
      <c r="F38" s="261" t="s">
        <v>85</v>
      </c>
      <c r="G38" s="261"/>
      <c r="H38" s="47">
        <f>SUMIF(B$5:B$34,"会議費",H$5:H$34)</f>
        <v>0</v>
      </c>
    </row>
    <row r="39" spans="1:9">
      <c r="F39" s="261" t="s">
        <v>86</v>
      </c>
      <c r="G39" s="261"/>
      <c r="H39" s="47">
        <f>SUMIF(B$5:B$34,"通信運搬費",H$5:H$34)</f>
        <v>0</v>
      </c>
    </row>
    <row r="40" spans="1:9">
      <c r="F40" s="261" t="s">
        <v>87</v>
      </c>
      <c r="G40" s="261"/>
      <c r="H40" s="47">
        <f>SUMIF(B$5:B$34,"光熱水費",H$5:H$34)</f>
        <v>0</v>
      </c>
    </row>
    <row r="41" spans="1:9">
      <c r="F41" s="262" t="s">
        <v>103</v>
      </c>
      <c r="G41" s="263"/>
      <c r="H41" s="47">
        <f>SUMIF(B$5:B$34,"バイアウト経費",H$5:H$34)</f>
        <v>0</v>
      </c>
    </row>
    <row r="42" spans="1:9">
      <c r="F42" s="261" t="s">
        <v>83</v>
      </c>
      <c r="G42" s="261"/>
      <c r="H42" s="47">
        <f>SUMIF(B$5:B$34,"その他（諸経費）",H$5:H$34)</f>
        <v>0</v>
      </c>
    </row>
    <row r="43" spans="1:9">
      <c r="F43" s="261" t="s">
        <v>80</v>
      </c>
      <c r="G43" s="261"/>
      <c r="H43" s="47">
        <f>SUMIF(G$5:G$34,"不課税",H$5:H$34)</f>
        <v>0</v>
      </c>
      <c r="I43" s="45" t="s">
        <v>81</v>
      </c>
    </row>
    <row r="44" spans="1:9">
      <c r="F44" s="248" t="s">
        <v>41</v>
      </c>
      <c r="G44" s="249"/>
      <c r="H44" s="167">
        <f>SUMIF(G$5:G$34,"不課税（インボイス経過措置適用）",H$5:H$34)</f>
        <v>0</v>
      </c>
      <c r="I44" s="45" t="s">
        <v>118</v>
      </c>
    </row>
    <row r="45" spans="1:9">
      <c r="F45" s="174" t="s">
        <v>120</v>
      </c>
    </row>
  </sheetData>
  <sheetProtection password="ED69" sheet="1" objects="1" scenarios="1" formatRows="0" selectLockedCells="1"/>
  <mergeCells count="15">
    <mergeCell ref="F44:G44"/>
    <mergeCell ref="H3:H4"/>
    <mergeCell ref="B3:B4"/>
    <mergeCell ref="A35:G35"/>
    <mergeCell ref="A3:A4"/>
    <mergeCell ref="C3:C4"/>
    <mergeCell ref="D3:F3"/>
    <mergeCell ref="G3:G4"/>
    <mergeCell ref="F42:G42"/>
    <mergeCell ref="F43:G43"/>
    <mergeCell ref="F37:G37"/>
    <mergeCell ref="F38:G38"/>
    <mergeCell ref="F39:G39"/>
    <mergeCell ref="F40:G40"/>
    <mergeCell ref="F41:G41"/>
  </mergeCells>
  <phoneticPr fontId="12"/>
  <dataValidations count="4">
    <dataValidation type="list" allowBlank="1" showInputMessage="1" showErrorMessage="1" errorTitle="プルダウン" error="プルダウンから選択してください。" sqref="F5:F34">
      <formula1>"選択してください,個,点,式,件,ヶ月"</formula1>
    </dataValidation>
    <dataValidation type="list" allowBlank="1" showInputMessage="1" showErrorMessage="1" errorTitle="プルダウン" error="プルダウンから選択してください。" sqref="G5:G34">
      <formula1>"税込（課税）,不課税,不課税（インボイス経過措置適用）"</formula1>
    </dataValidation>
    <dataValidation type="whole" imeMode="disabled" operator="greaterThanOrEqual" allowBlank="1" showInputMessage="1" showErrorMessage="1" sqref="D5:E34">
      <formula1>0</formula1>
    </dataValidation>
    <dataValidation type="list" allowBlank="1" showInputMessage="1" showErrorMessage="1" sqref="B5:B34">
      <formula1>"印刷製本費,会議費,通信運搬費,光熱水費,バイアウト経費,その他（諸経費）"</formula1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landscape" r:id="rId1"/>
  <colBreaks count="1" manualBreakCount="1">
    <brk id="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view="pageBreakPreview" zoomScaleNormal="100" zoomScaleSheetLayoutView="100" workbookViewId="0">
      <selection activeCell="A27" sqref="A27:B27"/>
    </sheetView>
  </sheetViews>
  <sheetFormatPr defaultRowHeight="13.5"/>
  <cols>
    <col min="1" max="1" width="29.375" style="1" bestFit="1" customWidth="1"/>
    <col min="2" max="3" width="9" style="1"/>
    <col min="4" max="4" width="12.5" style="1" customWidth="1"/>
    <col min="5" max="5" width="18.75" style="1" customWidth="1"/>
    <col min="6" max="6" width="10.5" style="1" customWidth="1"/>
    <col min="7" max="7" width="16.125" style="1" customWidth="1"/>
    <col min="8" max="16384" width="9" style="1"/>
  </cols>
  <sheetData>
    <row r="1" spans="1:7" ht="14.25">
      <c r="A1" s="2" t="s">
        <v>63</v>
      </c>
      <c r="B1" s="2"/>
      <c r="C1" s="2"/>
      <c r="D1" s="2"/>
      <c r="E1" s="2"/>
      <c r="F1" s="4"/>
      <c r="G1" s="4"/>
    </row>
    <row r="2" spans="1:7" ht="15" thickBot="1">
      <c r="A2" s="2" t="s">
        <v>68</v>
      </c>
      <c r="B2" s="2"/>
      <c r="C2" s="2"/>
      <c r="D2" s="2"/>
      <c r="E2" s="2"/>
      <c r="F2" s="4"/>
      <c r="G2" s="5" t="s">
        <v>29</v>
      </c>
    </row>
    <row r="3" spans="1:7" ht="29.25" customHeight="1">
      <c r="A3" s="35" t="s">
        <v>69</v>
      </c>
      <c r="B3" s="266" t="s">
        <v>64</v>
      </c>
      <c r="C3" s="267"/>
      <c r="D3" s="20" t="s">
        <v>70</v>
      </c>
      <c r="E3" s="165" t="s">
        <v>116</v>
      </c>
      <c r="F3" s="36" t="s">
        <v>71</v>
      </c>
      <c r="G3" s="37" t="s">
        <v>34</v>
      </c>
    </row>
    <row r="4" spans="1:7" ht="14.25">
      <c r="A4" s="38" t="s">
        <v>0</v>
      </c>
      <c r="B4" s="268" t="s">
        <v>72</v>
      </c>
      <c r="C4" s="269"/>
      <c r="D4" s="51">
        <f>設備備品費!H43</f>
        <v>0</v>
      </c>
      <c r="E4" s="51">
        <f>設備備品費!H44</f>
        <v>0</v>
      </c>
      <c r="F4" s="52">
        <v>0.1</v>
      </c>
      <c r="G4" s="48">
        <f>IF(D4*F4+E4*F4=0,0,ROUNDDOWN(D4*F4+E4*F4*0.2,0))</f>
        <v>0</v>
      </c>
    </row>
    <row r="5" spans="1:7" ht="14.25">
      <c r="A5" s="38" t="s">
        <v>3</v>
      </c>
      <c r="B5" s="268" t="s">
        <v>72</v>
      </c>
      <c r="C5" s="269"/>
      <c r="D5" s="51">
        <f>人件費!J34+謝金!F30</f>
        <v>0</v>
      </c>
      <c r="E5" s="51">
        <f>人件費!J35+謝金!F31</f>
        <v>0</v>
      </c>
      <c r="F5" s="52">
        <v>0.1</v>
      </c>
      <c r="G5" s="48">
        <f t="shared" ref="G5:G7" si="0">IF(D5*F5+E5*F5=0,0,ROUNDDOWN(D5*F5+E5*F5*0.2,0))</f>
        <v>0</v>
      </c>
    </row>
    <row r="6" spans="1:7" ht="14.25">
      <c r="A6" s="38" t="s">
        <v>6</v>
      </c>
      <c r="B6" s="268" t="s">
        <v>72</v>
      </c>
      <c r="C6" s="269"/>
      <c r="D6" s="51">
        <f>旅費!M32</f>
        <v>0</v>
      </c>
      <c r="E6" s="51">
        <f>旅費!M33</f>
        <v>0</v>
      </c>
      <c r="F6" s="52">
        <v>0.1</v>
      </c>
      <c r="G6" s="48">
        <f t="shared" si="0"/>
        <v>0</v>
      </c>
    </row>
    <row r="7" spans="1:7" ht="14.25">
      <c r="A7" s="78" t="s">
        <v>9</v>
      </c>
      <c r="B7" s="268" t="s">
        <v>72</v>
      </c>
      <c r="C7" s="269"/>
      <c r="D7" s="51">
        <f>その他!H43+外注費!H27</f>
        <v>0</v>
      </c>
      <c r="E7" s="51">
        <f>その他!H44+外注費!H28</f>
        <v>0</v>
      </c>
      <c r="F7" s="52">
        <v>0.1</v>
      </c>
      <c r="G7" s="48">
        <f t="shared" si="0"/>
        <v>0</v>
      </c>
    </row>
    <row r="8" spans="1:7" ht="15" thickBot="1">
      <c r="A8" s="39"/>
      <c r="B8" s="264" t="s">
        <v>37</v>
      </c>
      <c r="C8" s="265"/>
      <c r="D8" s="265"/>
      <c r="E8" s="265"/>
      <c r="F8" s="265"/>
      <c r="G8" s="49">
        <f>SUM(G4:G7)</f>
        <v>0</v>
      </c>
    </row>
  </sheetData>
  <sheetProtection password="ED69" sheet="1" objects="1" scenarios="1" selectLockedCells="1"/>
  <mergeCells count="6">
    <mergeCell ref="B8:F8"/>
    <mergeCell ref="B3:C3"/>
    <mergeCell ref="B4:C4"/>
    <mergeCell ref="B5:C5"/>
    <mergeCell ref="B6:C6"/>
    <mergeCell ref="B7:C7"/>
  </mergeCells>
  <phoneticPr fontId="12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経費内訳　合計</vt:lpstr>
      <vt:lpstr>設備備品費</vt:lpstr>
      <vt:lpstr>人件費</vt:lpstr>
      <vt:lpstr>謝金</vt:lpstr>
      <vt:lpstr>旅費</vt:lpstr>
      <vt:lpstr>外注費</vt:lpstr>
      <vt:lpstr>その他</vt:lpstr>
      <vt:lpstr>消費税相当額</vt:lpstr>
      <vt:lpstr>その他!Print_Area</vt:lpstr>
      <vt:lpstr>外注費!Print_Area</vt:lpstr>
      <vt:lpstr>'経費内訳　合計'!Print_Area</vt:lpstr>
      <vt:lpstr>謝金!Print_Area</vt:lpstr>
      <vt:lpstr>消費税相当額!Print_Area</vt:lpstr>
      <vt:lpstr>人件費!Print_Area</vt:lpstr>
      <vt:lpstr>設備備品費!Print_Area</vt:lpstr>
      <vt:lpstr>旅費!Print_Area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2024-03-19T07:03:33Z</dcterms:modified>
</cp:coreProperties>
</file>