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3935" windowHeight="7335"/>
  </bookViews>
  <sheets>
    <sheet name="新様式" sheetId="1" r:id="rId1"/>
    <sheet name="新様式（記入例）" sheetId="2" r:id="rId2"/>
    <sheet name="記入例⓵(一括払)" sheetId="3" r:id="rId3"/>
    <sheet name="記入例②(分割払)" sheetId="4" r:id="rId4"/>
    <sheet name="記入例③(増額)" sheetId="5" r:id="rId5"/>
    <sheet name="記入例④(合算払)" sheetId="6" r:id="rId6"/>
    <sheet name="記入例⑤(減額・翌期へ繰越)" sheetId="7" state="hidden" r:id="rId7"/>
  </sheets>
  <definedNames>
    <definedName name="_xlnm.Print_Area" localSheetId="2">'記入例⓵(一括払)'!$B$1:$O$53</definedName>
    <definedName name="_xlnm.Print_Area" localSheetId="3">'記入例②(分割払)'!$B$1:$O$53</definedName>
    <definedName name="_xlnm.Print_Area" localSheetId="4">'記入例③(増額)'!$B$1:$O$53</definedName>
    <definedName name="_xlnm.Print_Area" localSheetId="5">'記入例④(合算払)'!$B$1:$O$53</definedName>
    <definedName name="_xlnm.Print_Area" localSheetId="6">'記入例⑤(減額・翌期へ繰越)'!$B$1:$O$54</definedName>
    <definedName name="_xlnm.Print_Area" localSheetId="0">新様式!$B$1:$O$53</definedName>
    <definedName name="_xlnm.Print_Area" localSheetId="1">'新様式（記入例）'!$B$1:$O$53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2" l="1"/>
  <c r="J27" i="3"/>
  <c r="J27" i="4"/>
  <c r="J27" i="5"/>
  <c r="J27" i="6"/>
  <c r="J27" i="1"/>
  <c r="J21" i="1" l="1"/>
  <c r="J28" i="6" l="1"/>
  <c r="J29" i="6"/>
  <c r="J30" i="6"/>
  <c r="J31" i="6"/>
  <c r="J32" i="6"/>
  <c r="J33" i="6"/>
  <c r="J34" i="6"/>
  <c r="J35" i="6"/>
  <c r="J36" i="6"/>
  <c r="J28" i="5"/>
  <c r="J29" i="5"/>
  <c r="J30" i="5"/>
  <c r="J31" i="5"/>
  <c r="J32" i="5"/>
  <c r="J33" i="5"/>
  <c r="J34" i="5"/>
  <c r="J35" i="5"/>
  <c r="J36" i="5"/>
  <c r="J28" i="4"/>
  <c r="J29" i="4"/>
  <c r="J30" i="4"/>
  <c r="J31" i="4"/>
  <c r="J32" i="4"/>
  <c r="J33" i="4"/>
  <c r="J34" i="4"/>
  <c r="J35" i="4"/>
  <c r="J36" i="4"/>
  <c r="J28" i="3"/>
  <c r="J29" i="3"/>
  <c r="J30" i="3"/>
  <c r="J31" i="3"/>
  <c r="J32" i="3"/>
  <c r="J33" i="3"/>
  <c r="J34" i="3"/>
  <c r="J35" i="3"/>
  <c r="J36" i="3"/>
  <c r="J28" i="2"/>
  <c r="J29" i="2"/>
  <c r="J30" i="2"/>
  <c r="J31" i="2"/>
  <c r="J32" i="2"/>
  <c r="J33" i="2"/>
  <c r="J34" i="2"/>
  <c r="J35" i="2"/>
  <c r="J36" i="2"/>
  <c r="J28" i="1"/>
  <c r="J29" i="1"/>
  <c r="J30" i="1"/>
  <c r="J31" i="1"/>
  <c r="J32" i="1"/>
  <c r="J33" i="1"/>
  <c r="J34" i="1"/>
  <c r="J35" i="1"/>
  <c r="J36" i="1"/>
  <c r="G37" i="7" l="1"/>
  <c r="R37" i="7" s="1"/>
  <c r="J36" i="7"/>
  <c r="J35" i="7"/>
  <c r="J34" i="7"/>
  <c r="J33" i="7"/>
  <c r="J32" i="7"/>
  <c r="J31" i="7"/>
  <c r="J30" i="7"/>
  <c r="J29" i="7"/>
  <c r="G24" i="7"/>
  <c r="J24" i="7" s="1"/>
  <c r="G23" i="7"/>
  <c r="J23" i="7" s="1"/>
  <c r="G22" i="7"/>
  <c r="G25" i="7" s="1"/>
  <c r="H17" i="7" s="1"/>
  <c r="J21" i="7"/>
  <c r="J27" i="7" l="1"/>
  <c r="J28" i="7" s="1"/>
  <c r="J37" i="7" s="1"/>
  <c r="J22" i="7"/>
  <c r="J25" i="7" s="1"/>
  <c r="I18" i="7" l="1"/>
  <c r="G37" i="6" l="1"/>
  <c r="G24" i="6"/>
  <c r="J24" i="6" s="1"/>
  <c r="G23" i="6"/>
  <c r="J23" i="6" s="1"/>
  <c r="G22" i="6"/>
  <c r="J22" i="6" s="1"/>
  <c r="J21" i="6"/>
  <c r="G37" i="5"/>
  <c r="G24" i="5"/>
  <c r="J24" i="5" s="1"/>
  <c r="G23" i="5"/>
  <c r="J23" i="5" s="1"/>
  <c r="G22" i="5"/>
  <c r="G25" i="5" s="1"/>
  <c r="J21" i="5"/>
  <c r="I18" i="5"/>
  <c r="H17" i="5"/>
  <c r="G37" i="4"/>
  <c r="G25" i="4"/>
  <c r="G24" i="4"/>
  <c r="J24" i="4" s="1"/>
  <c r="G23" i="4"/>
  <c r="J23" i="4" s="1"/>
  <c r="G22" i="4"/>
  <c r="J22" i="4" s="1"/>
  <c r="I18" i="4" s="1"/>
  <c r="J21" i="4"/>
  <c r="G37" i="3"/>
  <c r="G25" i="3"/>
  <c r="G24" i="3"/>
  <c r="J24" i="3" s="1"/>
  <c r="G23" i="3"/>
  <c r="J23" i="3" s="1"/>
  <c r="G22" i="3"/>
  <c r="J25" i="3" s="1"/>
  <c r="J21" i="3"/>
  <c r="H17" i="3"/>
  <c r="J22" i="5" l="1"/>
  <c r="J25" i="5" s="1"/>
  <c r="H17" i="4"/>
  <c r="J37" i="3"/>
  <c r="I18" i="3"/>
  <c r="J25" i="6"/>
  <c r="G25" i="6"/>
  <c r="H17" i="6" s="1"/>
  <c r="J37" i="5"/>
  <c r="J37" i="4"/>
  <c r="J25" i="4"/>
  <c r="J22" i="3"/>
  <c r="I18" i="6" l="1"/>
  <c r="J37" i="6"/>
  <c r="G37" i="2" l="1"/>
  <c r="G24" i="2"/>
  <c r="J24" i="2" s="1"/>
  <c r="G23" i="2"/>
  <c r="J23" i="2" s="1"/>
  <c r="G22" i="2"/>
  <c r="J21" i="2"/>
  <c r="H17" i="2"/>
  <c r="G25" i="2" l="1"/>
  <c r="J22" i="2"/>
  <c r="I18" i="2" s="1"/>
  <c r="J37" i="2" l="1"/>
  <c r="J25" i="2"/>
  <c r="G22" i="1" l="1"/>
  <c r="G23" i="1"/>
  <c r="J23" i="1" s="1"/>
  <c r="G24" i="1"/>
  <c r="J24" i="1" s="1"/>
  <c r="G25" i="1" l="1"/>
  <c r="G37" i="1"/>
  <c r="H17" i="1"/>
  <c r="J22" i="1"/>
  <c r="J25" i="1" s="1"/>
  <c r="I18" i="1" l="1"/>
  <c r="J37" i="1"/>
</calcChain>
</file>

<file path=xl/comments1.xml><?xml version="1.0" encoding="utf-8"?>
<comments xmlns="http://schemas.openxmlformats.org/spreadsheetml/2006/main">
  <authors>
    <author>作成者</author>
  </authors>
  <commentList>
    <comment ref="Q42" authorId="0" shapeId="0">
      <text>
        <r>
          <rPr>
            <sz val="11"/>
            <color indexed="81"/>
            <rFont val="MS P ゴシック"/>
            <family val="3"/>
            <charset val="128"/>
          </rPr>
          <t>※複数年度契約の場合：当該事業年度内の実施期間
（例）複数年度の契約期間Ｒ５年８月１日～Ｒ７年３月31日⇒当該年度実施期間Ｒ５年８月１日～Ｒ６年３月31日と記入</t>
        </r>
      </text>
    </comment>
  </commentList>
</comments>
</file>

<file path=xl/comments2.xml><?xml version="1.0" encoding="utf-8"?>
<comments xmlns="http://schemas.openxmlformats.org/spreadsheetml/2006/main">
  <authors>
    <author>作成者</author>
  </authors>
  <commentList>
    <comment ref="Q42" authorId="0" shapeId="0">
      <text>
        <r>
          <rPr>
            <sz val="11"/>
            <color indexed="81"/>
            <rFont val="MS P ゴシック"/>
            <family val="3"/>
            <charset val="128"/>
          </rPr>
          <t>※複数年度契約の場合：当該事業年度内の実施期間
（例）複数年度の契約期間Ｒ５年８月１日～Ｒ７年３月31日⇒当該年度実施期間Ｒ５年８月１日～Ｒ６年３月31日と記入</t>
        </r>
      </text>
    </comment>
  </commentList>
</comments>
</file>

<file path=xl/comments3.xml><?xml version="1.0" encoding="utf-8"?>
<comments xmlns="http://schemas.openxmlformats.org/spreadsheetml/2006/main">
  <authors>
    <author>作成者</author>
  </authors>
  <commentList>
    <comment ref="Q42" authorId="0" shapeId="0">
      <text>
        <r>
          <rPr>
            <sz val="11"/>
            <color indexed="81"/>
            <rFont val="MS P ゴシック"/>
            <family val="3"/>
            <charset val="128"/>
          </rPr>
          <t xml:space="preserve">請求年度に該当する実施期間(YYYY/MM/DD)を記入して下さい。
※複数年契約を締結している場合は、請求年度(単年度)の実施期間を記入して下さい。
    (例)契約期間:令和6年4月1日から令和8年3月31日のケース
　　  請求年度が令和5年度の場合の当該年度実施期間は、令和6年4月1日～令和7年3月31日となります。
※単年度契約の場合は、契約期間と同じ期間となります。
</t>
        </r>
      </text>
    </comment>
  </commentList>
</comments>
</file>

<file path=xl/comments4.xml><?xml version="1.0" encoding="utf-8"?>
<comments xmlns="http://schemas.openxmlformats.org/spreadsheetml/2006/main">
  <authors>
    <author>作成者</author>
  </authors>
  <commentList>
    <comment ref="Q42" authorId="0" shapeId="0">
      <text>
        <r>
          <rPr>
            <sz val="11"/>
            <color indexed="81"/>
            <rFont val="MS P ゴシック"/>
            <family val="3"/>
            <charset val="128"/>
          </rPr>
          <t xml:space="preserve">請求年度に該当する実施期間(YYYY/MM/DD)を記入して下さい。
※複数年契約を締結している場合は、請求年度(単年度)の実施期間を記入して下さい。
    (例)契約期間:令和6年4月1日から令和8年3月31日のケース
　　  請求年度が令和5年度の場合の当該年度実施期間は、令和6年4月1日～令和7年3月31日となります。
※単年度契約の場合は、契約期間と同じ期間となります。
</t>
        </r>
      </text>
    </comment>
  </commentList>
</comments>
</file>

<file path=xl/comments5.xml><?xml version="1.0" encoding="utf-8"?>
<comments xmlns="http://schemas.openxmlformats.org/spreadsheetml/2006/main">
  <authors>
    <author>作成者</author>
  </authors>
  <commentList>
    <comment ref="Q42" authorId="0" shapeId="0">
      <text>
        <r>
          <rPr>
            <sz val="11"/>
            <color indexed="81"/>
            <rFont val="MS P ゴシック"/>
            <family val="3"/>
            <charset val="128"/>
          </rPr>
          <t xml:space="preserve">請求年度に該当する実施期間(YYYY/MM/DD)を記入して下さい。
※複数年契約を締結している場合は、請求年度(単年度)の実施期間を記入して下さい。
    (例)契約期間:令和6年4月1日から令和8年3月31日のケース
　　  請求年度が令和5年度の場合の当該年度実施期間は、令和6年4月1日～令和7年3月31日となります。
※単年度契約の場合は、契約期間と同じ期間となります。
</t>
        </r>
      </text>
    </comment>
  </commentList>
</comments>
</file>

<file path=xl/comments6.xml><?xml version="1.0" encoding="utf-8"?>
<comments xmlns="http://schemas.openxmlformats.org/spreadsheetml/2006/main">
  <authors>
    <author>作成者</author>
  </authors>
  <commentList>
    <comment ref="Q42" authorId="0" shapeId="0">
      <text>
        <r>
          <rPr>
            <sz val="11"/>
            <color indexed="81"/>
            <rFont val="MS P ゴシック"/>
            <family val="3"/>
            <charset val="128"/>
          </rPr>
          <t xml:space="preserve">請求年度に該当する実施期間(YYYY/MM/DD)を記入して下さい。
※複数年契約を締結している場合は、請求年度(単年度)の実施期間を記入して下さい。
    (例)契約期間:令和6年4月1日から令和8年3月31日のケース
　　  請求年度が令和5年度の場合の当該年度実施期間は、令和6年4月1日～令和7年3月31日となります。
※単年度契約の場合は、契約期間と同じ期間となります。
</t>
        </r>
      </text>
    </comment>
  </commentList>
</comments>
</file>

<file path=xl/sharedStrings.xml><?xml version="1.0" encoding="utf-8"?>
<sst xmlns="http://schemas.openxmlformats.org/spreadsheetml/2006/main" count="608" uniqueCount="99">
  <si>
    <t>発行日：</t>
    <rPh sb="0" eb="2">
      <t>ハッコウ</t>
    </rPh>
    <rPh sb="2" eb="3">
      <t>ビ</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</si>
  <si>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</si>
  <si>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（支払請求に権限を有する者）</t>
    <rPh sb="1" eb="3">
      <t>シハラ</t>
    </rPh>
    <rPh sb="3" eb="5">
      <t>セイキュウ</t>
    </rPh>
    <rPh sb="6" eb="8">
      <t>ケンゲン</t>
    </rPh>
    <rPh sb="9" eb="10">
      <t>ユウ</t>
    </rPh>
    <rPh sb="12" eb="13">
      <t>モノ</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</si>
  <si>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</si>
  <si>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所属 役職</t>
    <rPh sb="0" eb="2">
      <t>ショゾク</t>
    </rPh>
    <rPh sb="3" eb="5">
      <t>ヤクショク</t>
    </rPh>
    <phoneticPr fontId="1"/>
  </si>
  <si>
    <t>：</t>
    <phoneticPr fontId="1"/>
  </si>
  <si>
    <t>機関名</t>
    <rPh sb="0" eb="2">
      <t>キカン</t>
    </rPh>
    <rPh sb="2" eb="3">
      <t>メイ</t>
    </rPh>
    <phoneticPr fontId="1"/>
  </si>
  <si>
    <t>氏名</t>
    <rPh sb="0" eb="2">
      <t>シメイ</t>
    </rPh>
    <phoneticPr fontId="1"/>
  </si>
  <si>
    <t>印</t>
    <rPh sb="0" eb="1">
      <t>イン</t>
    </rPh>
    <phoneticPr fontId="1"/>
  </si>
  <si>
    <t>（代表者印又は権能受任者印）</t>
    <rPh sb="1" eb="4">
      <t>ダイヒョウシャ</t>
    </rPh>
    <rPh sb="4" eb="5">
      <t>イン</t>
    </rPh>
    <rPh sb="5" eb="6">
      <t>マタ</t>
    </rPh>
    <rPh sb="7" eb="9">
      <t>ケンノウ</t>
    </rPh>
    <rPh sb="9" eb="11">
      <t>ジュニン</t>
    </rPh>
    <rPh sb="11" eb="12">
      <t>シャ</t>
    </rPh>
    <rPh sb="12" eb="13">
      <t>イン</t>
    </rPh>
    <phoneticPr fontId="1"/>
  </si>
  <si>
    <t>請　求　書</t>
    <rPh sb="0" eb="1">
      <t>ショウ</t>
    </rPh>
    <rPh sb="2" eb="3">
      <t>モトム</t>
    </rPh>
    <rPh sb="4" eb="5">
      <t>ショ</t>
    </rPh>
    <phoneticPr fontId="1"/>
  </si>
  <si>
    <t>上記プロジェクト番号に係る委託費を、下記のとおり請求いたします。</t>
    <rPh sb="0" eb="2">
      <t>ジョウキ</t>
    </rPh>
    <rPh sb="8" eb="10">
      <t>バンゴウ</t>
    </rPh>
    <rPh sb="11" eb="12">
      <t>カカワ</t>
    </rPh>
    <rPh sb="13" eb="15">
      <t>イタク</t>
    </rPh>
    <rPh sb="15" eb="16">
      <t>ヒ</t>
    </rPh>
    <rPh sb="18" eb="20">
      <t>カキ</t>
    </rPh>
    <rPh sb="24" eb="26">
      <t>セイキュウ</t>
    </rPh>
    <phoneticPr fontId="1"/>
  </si>
  <si>
    <t>請求額　金</t>
    <rPh sb="0" eb="2">
      <t>セイキュウ</t>
    </rPh>
    <rPh sb="2" eb="3">
      <t>ガク</t>
    </rPh>
    <rPh sb="4" eb="5">
      <t>カネ</t>
    </rPh>
    <phoneticPr fontId="1"/>
  </si>
  <si>
    <t>円也</t>
    <rPh sb="0" eb="1">
      <t>エン</t>
    </rPh>
    <rPh sb="1" eb="2">
      <t>ナリ</t>
    </rPh>
    <phoneticPr fontId="1"/>
  </si>
  <si>
    <t>〔うち、消費税額及び地方消費税額</t>
    <rPh sb="4" eb="7">
      <t>ショウヒゼイ</t>
    </rPh>
    <rPh sb="7" eb="8">
      <t>ガク</t>
    </rPh>
    <rPh sb="8" eb="9">
      <t>オヨ</t>
    </rPh>
    <rPh sb="10" eb="12">
      <t>チホウ</t>
    </rPh>
    <rPh sb="12" eb="15">
      <t>ショウヒゼイ</t>
    </rPh>
    <rPh sb="15" eb="16">
      <t>ガク</t>
    </rPh>
    <phoneticPr fontId="1"/>
  </si>
  <si>
    <t>当初契約額</t>
    <rPh sb="0" eb="2">
      <t>トウショ</t>
    </rPh>
    <rPh sb="2" eb="4">
      <t>ケイヤク</t>
    </rPh>
    <rPh sb="4" eb="5">
      <t>ガク</t>
    </rPh>
    <phoneticPr fontId="1"/>
  </si>
  <si>
    <t>今回請求</t>
    <rPh sb="0" eb="2">
      <t>コンカイ</t>
    </rPh>
    <rPh sb="2" eb="4">
      <t>セイキュウ</t>
    </rPh>
    <phoneticPr fontId="1"/>
  </si>
  <si>
    <t>一括払い</t>
    <rPh sb="0" eb="2">
      <t>イッカツ</t>
    </rPh>
    <rPh sb="2" eb="3">
      <t>バラ</t>
    </rPh>
    <phoneticPr fontId="1"/>
  </si>
  <si>
    <t>分割払い</t>
    <rPh sb="0" eb="2">
      <t>ブンカツ</t>
    </rPh>
    <rPh sb="2" eb="3">
      <t>バラ</t>
    </rPh>
    <phoneticPr fontId="1"/>
  </si>
  <si>
    <t>（変更契約等による増減↓）</t>
    <rPh sb="1" eb="3">
      <t>ヘンコウ</t>
    </rPh>
    <rPh sb="3" eb="5">
      <t>ケイヤク</t>
    </rPh>
    <rPh sb="5" eb="6">
      <t>トウ</t>
    </rPh>
    <rPh sb="9" eb="11">
      <t>ゾウゲン</t>
    </rPh>
    <phoneticPr fontId="1"/>
  </si>
  <si>
    <t>支払方法</t>
    <rPh sb="0" eb="2">
      <t>シハラ</t>
    </rPh>
    <rPh sb="2" eb="4">
      <t>ホウホウ</t>
    </rPh>
    <phoneticPr fontId="1"/>
  </si>
  <si>
    <t>うち消費税額等（10％）</t>
    <rPh sb="2" eb="5">
      <t>ショウヒゼイ</t>
    </rPh>
    <rPh sb="5" eb="6">
      <t>ガク</t>
    </rPh>
    <rPh sb="6" eb="7">
      <t>トウ</t>
    </rPh>
    <phoneticPr fontId="1"/>
  </si>
  <si>
    <t>事業名</t>
    <rPh sb="0" eb="2">
      <t>ジギョウ</t>
    </rPh>
    <rPh sb="2" eb="3">
      <t>メイ</t>
    </rPh>
    <phoneticPr fontId="1"/>
  </si>
  <si>
    <t>研究開発責任者名</t>
    <rPh sb="0" eb="2">
      <t>ケンキュウ</t>
    </rPh>
    <rPh sb="2" eb="4">
      <t>カイハツ</t>
    </rPh>
    <rPh sb="4" eb="7">
      <t>セキニンシャ</t>
    </rPh>
    <rPh sb="7" eb="8">
      <t>メイ</t>
    </rPh>
    <phoneticPr fontId="1"/>
  </si>
  <si>
    <t>当該年度実施期間</t>
    <rPh sb="0" eb="2">
      <t>トウガイ</t>
    </rPh>
    <rPh sb="2" eb="4">
      <t>ネンド</t>
    </rPh>
    <rPh sb="4" eb="6">
      <t>ジッシ</t>
    </rPh>
    <rPh sb="6" eb="8">
      <t>キカン</t>
    </rPh>
    <phoneticPr fontId="1"/>
  </si>
  <si>
    <t>（自）</t>
    <rPh sb="1" eb="2">
      <t>ジ</t>
    </rPh>
    <phoneticPr fontId="1"/>
  </si>
  <si>
    <t>～</t>
    <phoneticPr fontId="1"/>
  </si>
  <si>
    <t>（至）</t>
    <rPh sb="1" eb="2">
      <t>イタ</t>
    </rPh>
    <phoneticPr fontId="1"/>
  </si>
  <si>
    <t>[振込先指定口座]</t>
    <rPh sb="1" eb="4">
      <t>フリコミサキ</t>
    </rPh>
    <rPh sb="4" eb="6">
      <t>シテイ</t>
    </rPh>
    <rPh sb="6" eb="8">
      <t>コウザ</t>
    </rPh>
    <phoneticPr fontId="1"/>
  </si>
  <si>
    <t>支店名</t>
    <rPh sb="0" eb="3">
      <t>シテンメイ</t>
    </rPh>
    <phoneticPr fontId="1"/>
  </si>
  <si>
    <t>口座番号</t>
    <rPh sb="0" eb="2">
      <t>コウザ</t>
    </rPh>
    <rPh sb="2" eb="4">
      <t>バンゴウ</t>
    </rPh>
    <phoneticPr fontId="1"/>
  </si>
  <si>
    <t>金融機関名</t>
    <rPh sb="0" eb="2">
      <t>キンユウ</t>
    </rPh>
    <rPh sb="2" eb="4">
      <t>キカン</t>
    </rPh>
    <rPh sb="4" eb="5">
      <t>メイ</t>
    </rPh>
    <phoneticPr fontId="1"/>
  </si>
  <si>
    <t>預金種目</t>
    <rPh sb="0" eb="2">
      <t>ヨキン</t>
    </rPh>
    <rPh sb="2" eb="4">
      <t>シュモク</t>
    </rPh>
    <phoneticPr fontId="1"/>
  </si>
  <si>
    <t>口座名義</t>
    <rPh sb="0" eb="2">
      <t>コウザ</t>
    </rPh>
    <rPh sb="2" eb="4">
      <t>メイギ</t>
    </rPh>
    <phoneticPr fontId="1"/>
  </si>
  <si>
    <t>（カタカナ）</t>
    <phoneticPr fontId="1"/>
  </si>
  <si>
    <t>（漢字）</t>
    <rPh sb="1" eb="3">
      <t>カンジ</t>
    </rPh>
    <phoneticPr fontId="1"/>
  </si>
  <si>
    <t>注）「口座名義（漢字）」「口座名義（カタカナ）」は、金融機関へお届けの名義を正確にご記入ください。</t>
    <rPh sb="0" eb="1">
      <t>チュウ</t>
    </rPh>
    <rPh sb="3" eb="5">
      <t>コウザ</t>
    </rPh>
    <rPh sb="5" eb="7">
      <t>メイギ</t>
    </rPh>
    <rPh sb="8" eb="10">
      <t>カンジ</t>
    </rPh>
    <rPh sb="13" eb="15">
      <t>コウザ</t>
    </rPh>
    <rPh sb="15" eb="17">
      <t>メイギ</t>
    </rPh>
    <rPh sb="26" eb="28">
      <t>キンユウ</t>
    </rPh>
    <rPh sb="28" eb="30">
      <t>キカン</t>
    </rPh>
    <rPh sb="32" eb="33">
      <t>トド</t>
    </rPh>
    <rPh sb="35" eb="37">
      <t>メイギ</t>
    </rPh>
    <rPh sb="38" eb="40">
      <t>セイカク</t>
    </rPh>
    <rPh sb="42" eb="44">
      <t>キニュウ</t>
    </rPh>
    <phoneticPr fontId="1"/>
  </si>
  <si>
    <r>
      <t>円也</t>
    </r>
    <r>
      <rPr>
        <sz val="10"/>
        <color theme="1"/>
        <rFont val="ＭＳ 明朝"/>
        <family val="1"/>
        <charset val="128"/>
      </rPr>
      <t>（免税事業者は参考）</t>
    </r>
    <r>
      <rPr>
        <sz val="11"/>
        <color theme="1"/>
        <rFont val="ＭＳ 明朝"/>
        <family val="1"/>
        <charset val="128"/>
      </rPr>
      <t>〕</t>
    </r>
    <rPh sb="0" eb="1">
      <t>エン</t>
    </rPh>
    <rPh sb="1" eb="2">
      <t>ナリ</t>
    </rPh>
    <rPh sb="3" eb="5">
      <t>メンゼイ</t>
    </rPh>
    <rPh sb="5" eb="8">
      <t>ジギョウシャ</t>
    </rPh>
    <rPh sb="9" eb="11">
      <t>サンコウ</t>
    </rPh>
    <phoneticPr fontId="1"/>
  </si>
  <si>
    <t>金　　額</t>
    <rPh sb="0" eb="1">
      <t>キン</t>
    </rPh>
    <rPh sb="3" eb="4">
      <t>ガク</t>
    </rPh>
    <phoneticPr fontId="1"/>
  </si>
  <si>
    <t>10%対象</t>
    <rPh sb="3" eb="5">
      <t>タイショウ</t>
    </rPh>
    <phoneticPr fontId="1"/>
  </si>
  <si>
    <t>研究開発
プロジェクト名</t>
    <rPh sb="0" eb="2">
      <t>ケンキュウ</t>
    </rPh>
    <rPh sb="2" eb="4">
      <t>カイハツ</t>
    </rPh>
    <rPh sb="11" eb="12">
      <t>メイ</t>
    </rPh>
    <phoneticPr fontId="1"/>
  </si>
  <si>
    <t>研究開発プロジェクト番号：</t>
    <rPh sb="0" eb="2">
      <t>ケンキュウ</t>
    </rPh>
    <rPh sb="2" eb="4">
      <t>カイハツ</t>
    </rPh>
    <rPh sb="10" eb="12">
      <t>バンゴウ</t>
    </rPh>
    <phoneticPr fontId="1"/>
  </si>
  <si>
    <t>←研究開発プロジェクト番号を記入してください。</t>
    <rPh sb="1" eb="3">
      <t>ケンキュウ</t>
    </rPh>
    <rPh sb="3" eb="5">
      <t>カイハツ</t>
    </rPh>
    <rPh sb="11" eb="13">
      <t>バンゴウ</t>
    </rPh>
    <rPh sb="14" eb="16">
      <t>キニュウ</t>
    </rPh>
    <phoneticPr fontId="1"/>
  </si>
  <si>
    <t>機関名、所属役職、氏名欄において行数が足らない場合は、</t>
    <phoneticPr fontId="1"/>
  </si>
  <si>
    <t>行の高さを調整（広げて）いただき、ご対応ください。</t>
    <rPh sb="0" eb="1">
      <t>ギョウ</t>
    </rPh>
    <rPh sb="2" eb="3">
      <t>タカ</t>
    </rPh>
    <rPh sb="5" eb="7">
      <t>チョウセイ</t>
    </rPh>
    <rPh sb="8" eb="9">
      <t>ヒロ</t>
    </rPh>
    <rPh sb="18" eb="20">
      <t>タイオウ</t>
    </rPh>
    <phoneticPr fontId="1"/>
  </si>
  <si>
    <t>※一括払いの条件：直接経費の額が４千万円以下の場合や、第３四半期以降に委託期間が開始する場合、その他、特段の事由がある場合に限り一括払いが可能です。</t>
    <phoneticPr fontId="1"/>
  </si>
  <si>
    <t>←当初契約額の金額欄に入力すると、契約額に対する消費税及び２分割払いが自動表示されます。</t>
    <rPh sb="1" eb="3">
      <t>トウショ</t>
    </rPh>
    <rPh sb="3" eb="5">
      <t>ケイヤク</t>
    </rPh>
    <rPh sb="5" eb="6">
      <t>ガク</t>
    </rPh>
    <rPh sb="7" eb="9">
      <t>キンガク</t>
    </rPh>
    <rPh sb="9" eb="10">
      <t>ラン</t>
    </rPh>
    <rPh sb="11" eb="13">
      <t>ニュウリョク</t>
    </rPh>
    <rPh sb="17" eb="19">
      <t>ケイヤク</t>
    </rPh>
    <rPh sb="19" eb="20">
      <t>ガク</t>
    </rPh>
    <rPh sb="21" eb="22">
      <t>タイ</t>
    </rPh>
    <rPh sb="24" eb="27">
      <t>ショウヒゼイ</t>
    </rPh>
    <rPh sb="27" eb="28">
      <t>オヨ</t>
    </rPh>
    <rPh sb="30" eb="32">
      <t>ブンカツ</t>
    </rPh>
    <rPh sb="32" eb="33">
      <t>バラ</t>
    </rPh>
    <rPh sb="35" eb="37">
      <t>ジドウ</t>
    </rPh>
    <rPh sb="37" eb="39">
      <t>ヒョウジ</t>
    </rPh>
    <phoneticPr fontId="1"/>
  </si>
  <si>
    <t>←分割払いの場合、支払額の差額及び消費税額は総額との端数を最終支払いで調整するように設定しています。</t>
    <rPh sb="1" eb="3">
      <t>ブンカツ</t>
    </rPh>
    <rPh sb="3" eb="4">
      <t>バラ</t>
    </rPh>
    <rPh sb="6" eb="8">
      <t>バアイ</t>
    </rPh>
    <rPh sb="9" eb="11">
      <t>シハライ</t>
    </rPh>
    <rPh sb="11" eb="12">
      <t>ガク</t>
    </rPh>
    <rPh sb="13" eb="15">
      <t>サガク</t>
    </rPh>
    <rPh sb="15" eb="16">
      <t>オヨ</t>
    </rPh>
    <rPh sb="17" eb="20">
      <t>ショウヒゼイ</t>
    </rPh>
    <rPh sb="20" eb="21">
      <t>ガク</t>
    </rPh>
    <rPh sb="22" eb="24">
      <t>ソウガク</t>
    </rPh>
    <rPh sb="26" eb="28">
      <t>ハスウ</t>
    </rPh>
    <rPh sb="29" eb="31">
      <t>サイシュウ</t>
    </rPh>
    <rPh sb="31" eb="33">
      <t>シハラ</t>
    </rPh>
    <rPh sb="35" eb="37">
      <t>チョウセイ</t>
    </rPh>
    <rPh sb="42" eb="44">
      <t>セッテイ</t>
    </rPh>
    <phoneticPr fontId="1"/>
  </si>
  <si>
    <t>←変更契約による増額・減額が発生した場合に記入してください。（契約ごとに時系列で記載）</t>
    <rPh sb="1" eb="3">
      <t>ヘンコウ</t>
    </rPh>
    <rPh sb="3" eb="5">
      <t>ケイヤク</t>
    </rPh>
    <rPh sb="8" eb="10">
      <t>ゾウガク</t>
    </rPh>
    <rPh sb="11" eb="13">
      <t>ゲンガク</t>
    </rPh>
    <rPh sb="14" eb="16">
      <t>ハッセイ</t>
    </rPh>
    <rPh sb="18" eb="20">
      <t>バアイ</t>
    </rPh>
    <rPh sb="21" eb="23">
      <t>キニュウ</t>
    </rPh>
    <rPh sb="31" eb="33">
      <t>ケイヤク</t>
    </rPh>
    <rPh sb="36" eb="39">
      <t>ジケイレツ</t>
    </rPh>
    <rPh sb="40" eb="42">
      <t>キサイ</t>
    </rPh>
    <phoneticPr fontId="1"/>
  </si>
  <si>
    <t>←金額欄に増減額を入力すると、自動的に計上すべき消費税額を算出します。</t>
    <rPh sb="1" eb="3">
      <t>キンガク</t>
    </rPh>
    <rPh sb="3" eb="4">
      <t>ラン</t>
    </rPh>
    <rPh sb="5" eb="7">
      <t>ゾウゲン</t>
    </rPh>
    <rPh sb="7" eb="8">
      <t>ガク</t>
    </rPh>
    <rPh sb="9" eb="11">
      <t>ニュウリョク</t>
    </rPh>
    <rPh sb="15" eb="18">
      <t>ジドウテキ</t>
    </rPh>
    <rPh sb="19" eb="21">
      <t>ケイジョウ</t>
    </rPh>
    <rPh sb="24" eb="27">
      <t>ショウヒゼイ</t>
    </rPh>
    <rPh sb="27" eb="28">
      <t>ガク</t>
    </rPh>
    <rPh sb="29" eb="31">
      <t>サンシュツ</t>
    </rPh>
    <phoneticPr fontId="1"/>
  </si>
  <si>
    <t>←減額の場合は、マイナス金額を入力してください。</t>
    <rPh sb="1" eb="3">
      <t>ゲンガク</t>
    </rPh>
    <rPh sb="4" eb="6">
      <t>バアイ</t>
    </rPh>
    <rPh sb="12" eb="14">
      <t>キンガク</t>
    </rPh>
    <rPh sb="15" eb="17">
      <t>ニュウリョク</t>
    </rPh>
    <phoneticPr fontId="1"/>
  </si>
  <si>
    <t>←委託研究契約書冒頭に記載の「（以下「本事業」という。）」が指す、本委託研究における事業名を記入してください。</t>
    <rPh sb="1" eb="3">
      <t>イタク</t>
    </rPh>
    <rPh sb="3" eb="5">
      <t>ケンキュウ</t>
    </rPh>
    <rPh sb="5" eb="7">
      <t>ケイヤク</t>
    </rPh>
    <rPh sb="7" eb="8">
      <t>ショ</t>
    </rPh>
    <rPh sb="8" eb="10">
      <t>ボウトウ</t>
    </rPh>
    <rPh sb="11" eb="13">
      <t>キサイ</t>
    </rPh>
    <rPh sb="16" eb="18">
      <t>イカ</t>
    </rPh>
    <rPh sb="19" eb="20">
      <t>ホン</t>
    </rPh>
    <rPh sb="20" eb="22">
      <t>ジギョウ</t>
    </rPh>
    <rPh sb="30" eb="31">
      <t>サ</t>
    </rPh>
    <rPh sb="33" eb="34">
      <t>ホン</t>
    </rPh>
    <rPh sb="34" eb="36">
      <t>イタク</t>
    </rPh>
    <rPh sb="36" eb="38">
      <t>ケンキュウ</t>
    </rPh>
    <rPh sb="42" eb="44">
      <t>ジギョウ</t>
    </rPh>
    <rPh sb="44" eb="45">
      <t>メイ</t>
    </rPh>
    <rPh sb="46" eb="48">
      <t>キニュウ</t>
    </rPh>
    <phoneticPr fontId="1"/>
  </si>
  <si>
    <t>←委託研究契約書における「（契約項目）（１）研究開発プロジェクト名」を記入してください。</t>
    <rPh sb="1" eb="3">
      <t>イタク</t>
    </rPh>
    <rPh sb="3" eb="5">
      <t>ケンキュウ</t>
    </rPh>
    <rPh sb="5" eb="8">
      <t>ケイヤクショ</t>
    </rPh>
    <rPh sb="14" eb="16">
      <t>ケイヤク</t>
    </rPh>
    <rPh sb="16" eb="18">
      <t>コウモク</t>
    </rPh>
    <rPh sb="22" eb="24">
      <t>ケンキュウ</t>
    </rPh>
    <rPh sb="24" eb="26">
      <t>カイハツ</t>
    </rPh>
    <rPh sb="32" eb="33">
      <t>メイ</t>
    </rPh>
    <rPh sb="35" eb="37">
      <t>キニュウ</t>
    </rPh>
    <phoneticPr fontId="1"/>
  </si>
  <si>
    <t>←研究開発責任者名を記入してください。</t>
    <rPh sb="1" eb="3">
      <t>ケンキュウ</t>
    </rPh>
    <rPh sb="3" eb="5">
      <t>カイハツ</t>
    </rPh>
    <rPh sb="5" eb="8">
      <t>セキニンシャ</t>
    </rPh>
    <rPh sb="8" eb="9">
      <t>メイ</t>
    </rPh>
    <rPh sb="10" eb="12">
      <t>キニュウ</t>
    </rPh>
    <phoneticPr fontId="1"/>
  </si>
  <si>
    <t>※複数年度契約の場合：当該事業年度内の実施期間</t>
    <rPh sb="1" eb="3">
      <t>フクスウ</t>
    </rPh>
    <rPh sb="3" eb="5">
      <t>ネンド</t>
    </rPh>
    <rPh sb="5" eb="7">
      <t>ケイヤク</t>
    </rPh>
    <rPh sb="8" eb="10">
      <t>バアイ</t>
    </rPh>
    <rPh sb="11" eb="13">
      <t>トウガイ</t>
    </rPh>
    <rPh sb="13" eb="15">
      <t>ジギョウ</t>
    </rPh>
    <rPh sb="15" eb="17">
      <t>ネンド</t>
    </rPh>
    <rPh sb="17" eb="18">
      <t>ナイ</t>
    </rPh>
    <rPh sb="19" eb="21">
      <t>ジッシ</t>
    </rPh>
    <rPh sb="21" eb="23">
      <t>キカン</t>
    </rPh>
    <phoneticPr fontId="1"/>
  </si>
  <si>
    <t>金融機関種別、本支店種別、預金種目は、オプションボタンで変更できます。</t>
    <rPh sb="0" eb="2">
      <t>キンユウ</t>
    </rPh>
    <rPh sb="2" eb="4">
      <t>キカン</t>
    </rPh>
    <rPh sb="4" eb="6">
      <t>シュベツ</t>
    </rPh>
    <rPh sb="7" eb="10">
      <t>ホンシテン</t>
    </rPh>
    <rPh sb="10" eb="12">
      <t>シュベツ</t>
    </rPh>
    <rPh sb="13" eb="15">
      <t>ヨキン</t>
    </rPh>
    <rPh sb="15" eb="17">
      <t>シュモク</t>
    </rPh>
    <rPh sb="28" eb="30">
      <t>ヘンコウ</t>
    </rPh>
    <phoneticPr fontId="1"/>
  </si>
  <si>
    <t>〇</t>
  </si>
  <si>
    <r>
      <t>（例）複数年度の契約期間Ｒ５年８月１日～Ｒ７年３月31日⇒</t>
    </r>
    <r>
      <rPr>
        <u/>
        <sz val="11"/>
        <color rgb="FFFF0000"/>
        <rFont val="ＭＳ 明朝"/>
        <family val="1"/>
        <charset val="128"/>
      </rPr>
      <t>当該年度実施期間Ｒ５年８月１日～Ｒ６年３月31日と記入</t>
    </r>
    <rPh sb="1" eb="2">
      <t>レイ</t>
    </rPh>
    <rPh sb="3" eb="5">
      <t>フクスウ</t>
    </rPh>
    <rPh sb="5" eb="7">
      <t>ネンド</t>
    </rPh>
    <rPh sb="8" eb="10">
      <t>ケイヤク</t>
    </rPh>
    <rPh sb="10" eb="12">
      <t>キカン</t>
    </rPh>
    <rPh sb="14" eb="15">
      <t>ネン</t>
    </rPh>
    <rPh sb="16" eb="17">
      <t>ガツ</t>
    </rPh>
    <rPh sb="18" eb="19">
      <t>ニチ</t>
    </rPh>
    <rPh sb="22" eb="23">
      <t>ネン</t>
    </rPh>
    <rPh sb="24" eb="25">
      <t>ガツ</t>
    </rPh>
    <rPh sb="27" eb="28">
      <t>ニチ</t>
    </rPh>
    <rPh sb="29" eb="31">
      <t>トウガイ</t>
    </rPh>
    <rPh sb="31" eb="33">
      <t>ネンド</t>
    </rPh>
    <rPh sb="33" eb="35">
      <t>ジッシ</t>
    </rPh>
    <rPh sb="35" eb="37">
      <t>キカン</t>
    </rPh>
    <rPh sb="39" eb="40">
      <t>ネン</t>
    </rPh>
    <rPh sb="41" eb="42">
      <t>ガツ</t>
    </rPh>
    <rPh sb="43" eb="44">
      <t>ニチ</t>
    </rPh>
    <rPh sb="47" eb="48">
      <t>ネン</t>
    </rPh>
    <rPh sb="49" eb="50">
      <t>ガツ</t>
    </rPh>
    <rPh sb="52" eb="53">
      <t>ニチ</t>
    </rPh>
    <rPh sb="54" eb="56">
      <t>キニュウ</t>
    </rPh>
    <phoneticPr fontId="1"/>
  </si>
  <si>
    <r>
      <t>←請求年度に該当する実施期間を</t>
    </r>
    <r>
      <rPr>
        <b/>
        <sz val="11"/>
        <color rgb="FFFF0000"/>
        <rFont val="ＭＳ 明朝"/>
        <family val="1"/>
        <charset val="128"/>
      </rPr>
      <t>西暦（YYYY/MM/DD）形式で記入</t>
    </r>
    <r>
      <rPr>
        <b/>
        <sz val="11"/>
        <color theme="1"/>
        <rFont val="ＭＳ 明朝"/>
        <family val="1"/>
        <charset val="128"/>
      </rPr>
      <t>してください。（和暦で表示されます）</t>
    </r>
    <rPh sb="1" eb="3">
      <t>セイキュウ</t>
    </rPh>
    <rPh sb="3" eb="5">
      <t>ネンド</t>
    </rPh>
    <rPh sb="6" eb="8">
      <t>ガイトウ</t>
    </rPh>
    <rPh sb="10" eb="12">
      <t>ジッシ</t>
    </rPh>
    <rPh sb="12" eb="14">
      <t>キカン</t>
    </rPh>
    <rPh sb="15" eb="17">
      <t>セイレキ</t>
    </rPh>
    <rPh sb="29" eb="31">
      <t>ケイシキ</t>
    </rPh>
    <rPh sb="32" eb="34">
      <t>キニュウ</t>
    </rPh>
    <rPh sb="42" eb="44">
      <t>ワレキ</t>
    </rPh>
    <rPh sb="45" eb="47">
      <t>ヒョウジ</t>
    </rPh>
    <phoneticPr fontId="1"/>
  </si>
  <si>
    <t>　　   で色付けした箇所に入力してください。</t>
    <rPh sb="6" eb="7">
      <t>イロ</t>
    </rPh>
    <rPh sb="7" eb="8">
      <t>ツ</t>
    </rPh>
    <rPh sb="11" eb="13">
      <t>カショ</t>
    </rPh>
    <rPh sb="14" eb="16">
      <t>ニュウリョク</t>
    </rPh>
    <phoneticPr fontId="1"/>
  </si>
  <si>
    <t>○○株式会社</t>
    <rPh sb="2" eb="6">
      <t>カブシキガイシャ</t>
    </rPh>
    <phoneticPr fontId="1"/>
  </si>
  <si>
    <t>財務部　財務部長</t>
    <rPh sb="0" eb="2">
      <t>ザイム</t>
    </rPh>
    <rPh sb="2" eb="3">
      <t>ブ</t>
    </rPh>
    <rPh sb="4" eb="6">
      <t>ザイム</t>
    </rPh>
    <rPh sb="6" eb="8">
      <t>ブチョウ</t>
    </rPh>
    <phoneticPr fontId="1"/>
  </si>
  <si>
    <t>※分割払い【２分割】半期毎の支払額は契約額を二等分割(千円未満切り捨て）。消費税額は、税込価格÷（1+消費税率）×消費税率で算出（円未満切り捨て）・全体の端数は最終支払いで調整する。</t>
    <rPh sb="1" eb="3">
      <t>ブンカツ</t>
    </rPh>
    <rPh sb="3" eb="4">
      <t>バラ</t>
    </rPh>
    <rPh sb="7" eb="9">
      <t>ブンカツ</t>
    </rPh>
    <rPh sb="10" eb="12">
      <t>ハンキ</t>
    </rPh>
    <rPh sb="12" eb="13">
      <t>ゴト</t>
    </rPh>
    <rPh sb="14" eb="16">
      <t>シハライ</t>
    </rPh>
    <rPh sb="16" eb="17">
      <t>ガク</t>
    </rPh>
    <rPh sb="18" eb="20">
      <t>ケイヤク</t>
    </rPh>
    <rPh sb="20" eb="21">
      <t>ガク</t>
    </rPh>
    <rPh sb="22" eb="23">
      <t>ニ</t>
    </rPh>
    <rPh sb="23" eb="24">
      <t>トウ</t>
    </rPh>
    <rPh sb="24" eb="26">
      <t>ブンカツ</t>
    </rPh>
    <rPh sb="27" eb="29">
      <t>センエン</t>
    </rPh>
    <rPh sb="29" eb="31">
      <t>ミマン</t>
    </rPh>
    <rPh sb="31" eb="32">
      <t>キ</t>
    </rPh>
    <rPh sb="33" eb="34">
      <t>ス</t>
    </rPh>
    <rPh sb="37" eb="40">
      <t>ショウヒゼイ</t>
    </rPh>
    <rPh sb="40" eb="41">
      <t>ガク</t>
    </rPh>
    <rPh sb="43" eb="45">
      <t>ゼイコミ</t>
    </rPh>
    <rPh sb="45" eb="47">
      <t>カカク</t>
    </rPh>
    <rPh sb="51" eb="54">
      <t>ショウヒゼイ</t>
    </rPh>
    <rPh sb="54" eb="55">
      <t>リツ</t>
    </rPh>
    <rPh sb="57" eb="60">
      <t>ショウヒゼイ</t>
    </rPh>
    <rPh sb="60" eb="61">
      <t>リツ</t>
    </rPh>
    <rPh sb="62" eb="64">
      <t>サンシュツ</t>
    </rPh>
    <rPh sb="65" eb="66">
      <t>エン</t>
    </rPh>
    <rPh sb="66" eb="68">
      <t>ミマン</t>
    </rPh>
    <rPh sb="68" eb="69">
      <t>キ</t>
    </rPh>
    <rPh sb="70" eb="71">
      <t>ス</t>
    </rPh>
    <rPh sb="74" eb="76">
      <t>ゼンタイ</t>
    </rPh>
    <rPh sb="77" eb="79">
      <t>ハスウ</t>
    </rPh>
    <rPh sb="80" eb="82">
      <t>サイシュウ</t>
    </rPh>
    <rPh sb="82" eb="84">
      <t>シハラ</t>
    </rPh>
    <rPh sb="86" eb="88">
      <t>チョウセイ</t>
    </rPh>
    <phoneticPr fontId="1"/>
  </si>
  <si>
    <t>創造　太郎</t>
    <rPh sb="0" eb="2">
      <t>ソウゾウ</t>
    </rPh>
    <rPh sb="3" eb="5">
      <t>タロウ</t>
    </rPh>
    <phoneticPr fontId="1"/>
  </si>
  <si>
    <t>○○株式会社　代表取締役　戦略　太郎</t>
    <rPh sb="13" eb="15">
      <t>センリャク</t>
    </rPh>
    <phoneticPr fontId="1"/>
  </si>
  <si>
    <t>マルマルカブシキガイシャ　ダイヒョウトリシマリヤク　センリャク　タロウ</t>
    <phoneticPr fontId="1"/>
  </si>
  <si>
    <t>S323A501</t>
    <phoneticPr fontId="1"/>
  </si>
  <si>
    <t>※委託研究契約書における「（契約項目）（１）研究開発プロジェクト名」を記入して下さい。</t>
    <phoneticPr fontId="1"/>
  </si>
  <si>
    <t>環境　太郎</t>
    <rPh sb="0" eb="2">
      <t>カンキョウ</t>
    </rPh>
    <rPh sb="3" eb="5">
      <t>タロウ</t>
    </rPh>
    <phoneticPr fontId="1"/>
  </si>
  <si>
    <t>（経理様式２）</t>
    <rPh sb="1" eb="3">
      <t>ケイリ</t>
    </rPh>
    <rPh sb="3" eb="5">
      <t>ヨウシキ</t>
    </rPh>
    <phoneticPr fontId="1"/>
  </si>
  <si>
    <t>T1234567890123</t>
    <phoneticPr fontId="1"/>
  </si>
  <si>
    <t>契約担当職理事　殿</t>
    <rPh sb="0" eb="2">
      <t>ケイヤク</t>
    </rPh>
    <rPh sb="2" eb="4">
      <t>タントウ</t>
    </rPh>
    <rPh sb="4" eb="5">
      <t>ショク</t>
    </rPh>
    <rPh sb="5" eb="7">
      <t>リジ</t>
    </rPh>
    <rPh sb="8" eb="9">
      <t>ドノ</t>
    </rPh>
    <phoneticPr fontId="1"/>
  </si>
  <si>
    <t>※委託研究契約書冒頭に記載の「（以下「本事業」という。）」が指す、本委託研究開発における事業名及びプログラム名を記入して下さい。プログラム名がない場合は事業名のみとなります。</t>
    <rPh sb="1" eb="3">
      <t>イタク</t>
    </rPh>
    <rPh sb="3" eb="5">
      <t>ケンキュウ</t>
    </rPh>
    <rPh sb="5" eb="7">
      <t>ケイヤク</t>
    </rPh>
    <rPh sb="7" eb="8">
      <t>ショ</t>
    </rPh>
    <rPh sb="8" eb="10">
      <t>ボウトウ</t>
    </rPh>
    <rPh sb="11" eb="13">
      <t>キサイ</t>
    </rPh>
    <rPh sb="16" eb="18">
      <t>イカ</t>
    </rPh>
    <rPh sb="19" eb="20">
      <t>ホン</t>
    </rPh>
    <rPh sb="20" eb="22">
      <t>ジギョウ</t>
    </rPh>
    <rPh sb="30" eb="31">
      <t>サ</t>
    </rPh>
    <rPh sb="33" eb="34">
      <t>ホン</t>
    </rPh>
    <rPh sb="34" eb="36">
      <t>イタク</t>
    </rPh>
    <rPh sb="36" eb="38">
      <t>ケンキュウ</t>
    </rPh>
    <rPh sb="38" eb="40">
      <t>カイハツ</t>
    </rPh>
    <rPh sb="44" eb="46">
      <t>ジギョウ</t>
    </rPh>
    <rPh sb="46" eb="47">
      <t>メイ</t>
    </rPh>
    <rPh sb="47" eb="48">
      <t>オヨ</t>
    </rPh>
    <rPh sb="54" eb="55">
      <t>メイ</t>
    </rPh>
    <rPh sb="56" eb="58">
      <t>キニュウ</t>
    </rPh>
    <rPh sb="60" eb="61">
      <t>クダ</t>
    </rPh>
    <rPh sb="69" eb="70">
      <t>メイ</t>
    </rPh>
    <rPh sb="73" eb="75">
      <t>バアイ</t>
    </rPh>
    <rPh sb="76" eb="78">
      <t>ジギョウ</t>
    </rPh>
    <rPh sb="78" eb="79">
      <t>メイ</t>
    </rPh>
    <phoneticPr fontId="1"/>
  </si>
  <si>
    <t>現契約額(最終)</t>
    <rPh sb="0" eb="1">
      <t>ゲン</t>
    </rPh>
    <rPh sb="1" eb="3">
      <t>ケイヤク</t>
    </rPh>
    <rPh sb="3" eb="4">
      <t>ガク</t>
    </rPh>
    <rPh sb="5" eb="7">
      <t>サイシュウ</t>
    </rPh>
    <phoneticPr fontId="1"/>
  </si>
  <si>
    <t>○○</t>
    <phoneticPr fontId="1"/>
  </si>
  <si>
    <t>変更契約 6 回目</t>
    <phoneticPr fontId="1"/>
  </si>
  <si>
    <t>変更契約 1 回目</t>
    <rPh sb="0" eb="2">
      <t>ヘンコウ</t>
    </rPh>
    <rPh sb="2" eb="4">
      <t>ケイヤク</t>
    </rPh>
    <rPh sb="7" eb="9">
      <t>カイメ</t>
    </rPh>
    <phoneticPr fontId="1"/>
  </si>
  <si>
    <t>変更契約 2 回目</t>
    <phoneticPr fontId="1"/>
  </si>
  <si>
    <t>変更契約 3 回目</t>
    <phoneticPr fontId="1"/>
  </si>
  <si>
    <t>変更契約 4 回目</t>
    <phoneticPr fontId="1"/>
  </si>
  <si>
    <t>変更契約 5 回目</t>
    <phoneticPr fontId="1"/>
  </si>
  <si>
    <t>変更契約 7 回目</t>
    <phoneticPr fontId="1"/>
  </si>
  <si>
    <t>変更契約 8 回目</t>
    <phoneticPr fontId="1"/>
  </si>
  <si>
    <t>変更契約 9 回目</t>
    <phoneticPr fontId="1"/>
  </si>
  <si>
    <r>
      <t>←日付は西暦</t>
    </r>
    <r>
      <rPr>
        <b/>
        <sz val="11"/>
        <color rgb="FFFF0000"/>
        <rFont val="ＭＳ 明朝"/>
        <family val="1"/>
        <charset val="128"/>
      </rPr>
      <t>（YYYY/MM/DD）にてご入力ください</t>
    </r>
    <r>
      <rPr>
        <b/>
        <sz val="11"/>
        <color theme="1"/>
        <rFont val="ＭＳ 明朝"/>
        <family val="1"/>
        <charset val="128"/>
      </rPr>
      <t>。（和暦で表示されます）</t>
    </r>
    <rPh sb="1" eb="3">
      <t>ヒヅケ</t>
    </rPh>
    <rPh sb="4" eb="6">
      <t>セイレキ</t>
    </rPh>
    <rPh sb="21" eb="23">
      <t>ニュウリョク</t>
    </rPh>
    <rPh sb="29" eb="31">
      <t>ワレキ</t>
    </rPh>
    <rPh sb="32" eb="34">
      <t>ヒョウジ</t>
    </rPh>
    <phoneticPr fontId="1"/>
  </si>
  <si>
    <r>
      <t>←適格請求書発行事業者登録番号を記入してください。</t>
    </r>
    <r>
      <rPr>
        <b/>
        <sz val="11"/>
        <color rgb="FFFF0000"/>
        <rFont val="ＭＳ 明朝"/>
        <family val="1"/>
        <charset val="128"/>
      </rPr>
      <t>免税事業者及び番号申請中の場合は「対象外」と入力してください。</t>
    </r>
    <rPh sb="1" eb="3">
      <t>テキカク</t>
    </rPh>
    <rPh sb="3" eb="6">
      <t>セイキュウショ</t>
    </rPh>
    <rPh sb="6" eb="8">
      <t>ハッコウ</t>
    </rPh>
    <rPh sb="8" eb="11">
      <t>ジギョウシャ</t>
    </rPh>
    <rPh sb="11" eb="13">
      <t>トウロク</t>
    </rPh>
    <rPh sb="13" eb="15">
      <t>バンゴウ</t>
    </rPh>
    <rPh sb="16" eb="18">
      <t>キニュウ</t>
    </rPh>
    <rPh sb="25" eb="27">
      <t>メンゼイ</t>
    </rPh>
    <rPh sb="27" eb="30">
      <t>ジギョウシャ</t>
    </rPh>
    <rPh sb="30" eb="31">
      <t>オヨ</t>
    </rPh>
    <rPh sb="32" eb="34">
      <t>バンゴウ</t>
    </rPh>
    <rPh sb="34" eb="37">
      <t>シンセイチュウ</t>
    </rPh>
    <rPh sb="38" eb="40">
      <t>バアイ</t>
    </rPh>
    <rPh sb="42" eb="44">
      <t>タイショウ</t>
    </rPh>
    <rPh sb="44" eb="45">
      <t>ガイ</t>
    </rPh>
    <rPh sb="47" eb="49">
      <t>ニュウリョク</t>
    </rPh>
    <phoneticPr fontId="1"/>
  </si>
  <si>
    <t>うち消費税額等</t>
    <rPh sb="2" eb="5">
      <t>ショウヒゼイ</t>
    </rPh>
    <rPh sb="5" eb="6">
      <t>ガク</t>
    </rPh>
    <rPh sb="6" eb="7">
      <t>トウ</t>
    </rPh>
    <phoneticPr fontId="1"/>
  </si>
  <si>
    <t>当初契約額（10%対象）</t>
    <rPh sb="0" eb="2">
      <t>トウショ</t>
    </rPh>
    <rPh sb="2" eb="4">
      <t>ケイヤク</t>
    </rPh>
    <rPh sb="4" eb="5">
      <t>ガク</t>
    </rPh>
    <phoneticPr fontId="1"/>
  </si>
  <si>
    <t>変更契約 1 回目(10%対象)</t>
    <rPh sb="0" eb="2">
      <t>ヘンコウ</t>
    </rPh>
    <rPh sb="2" eb="4">
      <t>ケイヤク</t>
    </rPh>
    <rPh sb="7" eb="9">
      <t>カイメ</t>
    </rPh>
    <phoneticPr fontId="1"/>
  </si>
  <si>
    <t>変更契約 3 回目(10%対象)</t>
    <phoneticPr fontId="1"/>
  </si>
  <si>
    <t>変更契約 2 回目(10%対象)</t>
    <phoneticPr fontId="1"/>
  </si>
  <si>
    <t>変更契約 4 回目(10%対象)</t>
    <phoneticPr fontId="1"/>
  </si>
  <si>
    <t>変更契約 5 回目(10%対象)</t>
    <phoneticPr fontId="1"/>
  </si>
  <si>
    <t>変更契約 6 回目(10%対象)</t>
    <phoneticPr fontId="1"/>
  </si>
  <si>
    <t>変更契約 7 回目(10%対象)</t>
    <phoneticPr fontId="1"/>
  </si>
  <si>
    <t>変更契約 8 回目(10%対象)</t>
    <phoneticPr fontId="1"/>
  </si>
  <si>
    <t>変更契約 9 回目(10%対象)</t>
    <phoneticPr fontId="1"/>
  </si>
  <si>
    <t>←当初契約額及び変更契約等による増減額の合計金額を算出します。それぞれ消費税額を算出するため、合計額の消費税額は、合計額÷（1+消費税率）×消費税率とならない場合があります。</t>
    <rPh sb="1" eb="3">
      <t>トウショ</t>
    </rPh>
    <rPh sb="3" eb="5">
      <t>ケイヤク</t>
    </rPh>
    <rPh sb="5" eb="6">
      <t>ガク</t>
    </rPh>
    <rPh sb="6" eb="7">
      <t>オヨ</t>
    </rPh>
    <rPh sb="8" eb="10">
      <t>ヘンコウ</t>
    </rPh>
    <rPh sb="10" eb="12">
      <t>ケイヤク</t>
    </rPh>
    <rPh sb="12" eb="13">
      <t>トウ</t>
    </rPh>
    <rPh sb="16" eb="18">
      <t>ゾウゲン</t>
    </rPh>
    <rPh sb="18" eb="19">
      <t>ガク</t>
    </rPh>
    <rPh sb="20" eb="22">
      <t>ゴウケイ</t>
    </rPh>
    <rPh sb="22" eb="24">
      <t>キンガク</t>
    </rPh>
    <rPh sb="25" eb="27">
      <t>サンシュツ</t>
    </rPh>
    <rPh sb="35" eb="38">
      <t>ショウヒゼイ</t>
    </rPh>
    <rPh sb="38" eb="39">
      <t>ガク</t>
    </rPh>
    <rPh sb="40" eb="42">
      <t>サンシュツ</t>
    </rPh>
    <rPh sb="47" eb="49">
      <t>ゴウケイ</t>
    </rPh>
    <rPh sb="49" eb="50">
      <t>ガク</t>
    </rPh>
    <rPh sb="51" eb="54">
      <t>ショウヒゼイ</t>
    </rPh>
    <rPh sb="54" eb="55">
      <t>ガク</t>
    </rPh>
    <rPh sb="57" eb="59">
      <t>ゴウケイ</t>
    </rPh>
    <rPh sb="59" eb="60">
      <t>ガク</t>
    </rPh>
    <rPh sb="64" eb="67">
      <t>ショウヒゼイ</t>
    </rPh>
    <rPh sb="67" eb="68">
      <t>リツ</t>
    </rPh>
    <rPh sb="70" eb="73">
      <t>ショウヒゼイ</t>
    </rPh>
    <rPh sb="73" eb="74">
      <t>リツ</t>
    </rPh>
    <rPh sb="79" eb="81">
      <t>バアイ</t>
    </rPh>
    <phoneticPr fontId="1"/>
  </si>
  <si>
    <t>←当初契約額及び変更契約等による増減額の合計金額を算出します。それぞれ消費税額を算出するため、合計額の消費税額は、合計額÷（1+消費税率）×消費税率とならない場合があります。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</si>
</sst>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分割&quot;"/>
    <numFmt numFmtId="177" formatCode="#,##0;[Red]&quot;▲&quot;#,##0"/>
    <numFmt numFmtId="178" formatCode="#,##0_ ;[Red]\-#,##0\ "/>
    <numFmt numFmtId="179" formatCode="&quot;第 &quot;0&quot; 回目&quot;"/>
  </numFmts>
  <fonts count="19">
    <font>
      <sz val="11"/>
      <color theme="1"/>
      <name val="游ゴシック"/>
      <family val="2"/>
      <scheme val="minor"/>
    </font>
    <font>
      <sz val="6"/>
      <name val="游ゴシック"/>
      <family val="3"/>
      <charset val="128"/>
      <scheme val="minor"/>
    </font>
    <font>
      <sz val="11"/>
      <color theme="1"/>
      <name val="ＭＳ 明朝"/>
      <family val="1"/>
      <charset val="128"/>
    </font>
    <font>
      <sz val="14"/>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9"/>
      <color rgb="FF000000"/>
      <name val="Meiryo UI"/>
      <family val="3"/>
      <charset val="128"/>
    </font>
    <font>
      <sz val="11"/>
      <color theme="1"/>
      <name val="游ゴシック"/>
      <family val="2"/>
      <scheme val="minor"/>
    </font>
    <font>
      <sz val="12"/>
      <color theme="1"/>
      <name val="ＭＳ 明朝"/>
      <family val="1"/>
      <charset val="128"/>
    </font>
    <font>
      <sz val="16"/>
      <color theme="1"/>
      <name val="ＭＳ 明朝"/>
      <family val="1"/>
      <charset val="128"/>
    </font>
    <font>
      <sz val="20"/>
      <color theme="1"/>
      <name val="ＭＳ 明朝"/>
      <family val="1"/>
      <charset val="128"/>
    </font>
    <font>
      <b/>
      <sz val="14"/>
      <color theme="1"/>
      <name val="ＭＳ 明朝"/>
      <family val="1"/>
      <charset val="128"/>
    </font>
    <font>
      <b/>
      <sz val="10"/>
      <color theme="1"/>
      <name val="ＭＳ 明朝"/>
      <family val="1"/>
      <charset val="128"/>
    </font>
    <font>
      <b/>
      <sz val="11"/>
      <color rgb="FFFF0000"/>
      <name val="ＭＳ 明朝"/>
      <family val="1"/>
      <charset val="128"/>
    </font>
    <font>
      <u/>
      <sz val="11"/>
      <color rgb="FFFF0000"/>
      <name val="ＭＳ 明朝"/>
      <family val="1"/>
      <charset val="128"/>
    </font>
    <font>
      <sz val="11"/>
      <color theme="0"/>
      <name val="ＭＳ 明朝"/>
      <family val="1"/>
      <charset val="128"/>
    </font>
    <font>
      <sz val="11"/>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style="double">
        <color indexed="64"/>
      </bottom>
      <diagonal/>
    </border>
  </borders>
  <cellStyleXfs count="2">
    <xf numFmtId="0" fontId="0" fillId="0" borderId="0"/>
    <xf numFmtId="38" fontId="9" fillId="0" borderId="0" applyFont="0" applyFill="0" applyBorder="0" applyAlignment="0" applyProtection="0">
      <alignment vertical="center"/>
    </xf>
  </cellStyleXfs>
  <cellXfs count="128">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vertical="center"/>
    </xf>
    <xf numFmtId="0" fontId="6" fillId="0" borderId="0" xfId="0" applyFont="1" applyAlignment="1">
      <alignment horizontal="center" vertical="center"/>
    </xf>
    <xf numFmtId="0" fontId="2" fillId="0" borderId="2" xfId="0" applyFont="1" applyBorder="1"/>
    <xf numFmtId="0" fontId="2" fillId="0" borderId="1" xfId="0" applyFont="1" applyBorder="1" applyAlignment="1">
      <alignment horizontal="center" vertical="center"/>
    </xf>
    <xf numFmtId="0" fontId="2" fillId="0" borderId="7" xfId="0" applyFont="1" applyBorder="1"/>
    <xf numFmtId="0" fontId="2" fillId="0" borderId="9" xfId="0" applyFont="1" applyBorder="1"/>
    <xf numFmtId="0" fontId="2" fillId="0" borderId="14" xfId="0" applyFont="1" applyBorder="1"/>
    <xf numFmtId="0" fontId="2" fillId="0" borderId="15" xfId="0" applyFont="1" applyBorder="1"/>
    <xf numFmtId="0" fontId="2" fillId="0" borderId="2"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11"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horizontal="right" vertical="center"/>
    </xf>
    <xf numFmtId="0" fontId="10" fillId="0" borderId="1" xfId="0" applyFont="1" applyBorder="1" applyAlignment="1">
      <alignment vertical="center" shrinkToFit="1"/>
    </xf>
    <xf numFmtId="0" fontId="4" fillId="0" borderId="0" xfId="0" applyFont="1" applyAlignment="1">
      <alignment vertical="center"/>
    </xf>
    <xf numFmtId="0" fontId="12" fillId="0" borderId="0" xfId="0" applyFont="1"/>
    <xf numFmtId="0" fontId="3" fillId="0" borderId="1" xfId="0" applyFont="1" applyBorder="1" applyAlignment="1">
      <alignment vertical="center"/>
    </xf>
    <xf numFmtId="176" fontId="13" fillId="0" borderId="5" xfId="0" applyNumberFormat="1" applyFont="1" applyFill="1" applyBorder="1" applyAlignment="1">
      <alignment horizontal="center" vertical="center"/>
    </xf>
    <xf numFmtId="0" fontId="3" fillId="0" borderId="13" xfId="0" applyFont="1" applyFill="1" applyBorder="1" applyAlignment="1">
      <alignment horizontal="right" vertical="center"/>
    </xf>
    <xf numFmtId="0" fontId="3" fillId="0" borderId="13" xfId="0" applyFont="1" applyFill="1" applyBorder="1" applyAlignment="1">
      <alignment vertical="center"/>
    </xf>
    <xf numFmtId="0" fontId="3" fillId="0" borderId="3" xfId="0" applyFont="1" applyFill="1" applyBorder="1" applyAlignment="1">
      <alignment vertical="center"/>
    </xf>
    <xf numFmtId="0" fontId="14" fillId="0" borderId="0" xfId="0" applyFont="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horizontal="center"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indent="4"/>
    </xf>
    <xf numFmtId="0" fontId="7" fillId="0" borderId="0" xfId="0" applyFont="1" applyAlignment="1">
      <alignment horizontal="left" vertical="top" indent="4"/>
    </xf>
    <xf numFmtId="0" fontId="13" fillId="2" borderId="1"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176" fontId="13" fillId="0" borderId="6" xfId="0" applyNumberFormat="1" applyFont="1" applyFill="1" applyBorder="1" applyAlignment="1">
      <alignment horizontal="center" vertical="center"/>
    </xf>
    <xf numFmtId="0" fontId="2" fillId="2" borderId="0" xfId="0" applyFont="1" applyFill="1" applyAlignment="1" applyProtection="1">
      <alignment horizontal="center" vertical="center" wrapText="1"/>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3" xfId="0" applyFont="1" applyFill="1" applyBorder="1" applyAlignment="1">
      <alignment horizontal="right" vertical="center"/>
    </xf>
    <xf numFmtId="0" fontId="2" fillId="0" borderId="1" xfId="0" applyFont="1" applyBorder="1" applyAlignment="1">
      <alignment horizontal="center" vertical="center"/>
    </xf>
    <xf numFmtId="0" fontId="3" fillId="0" borderId="13" xfId="0" applyFont="1" applyFill="1" applyBorder="1" applyAlignment="1">
      <alignment horizontal="right" vertical="center"/>
    </xf>
    <xf numFmtId="0" fontId="3" fillId="0" borderId="1" xfId="0" applyFont="1" applyBorder="1" applyAlignment="1">
      <alignment horizontal="center" vertical="center"/>
    </xf>
    <xf numFmtId="2" fontId="17" fillId="0" borderId="0" xfId="0" applyNumberFormat="1" applyFont="1" applyAlignment="1">
      <alignment horizontal="left" vertical="center"/>
    </xf>
    <xf numFmtId="0" fontId="2" fillId="0" borderId="0" xfId="0" applyFont="1" applyFill="1" applyAlignment="1">
      <alignment vertical="center"/>
    </xf>
    <xf numFmtId="0" fontId="3" fillId="0" borderId="4" xfId="0" applyFont="1" applyBorder="1" applyAlignment="1">
      <alignment horizontal="center" vertical="center"/>
    </xf>
    <xf numFmtId="0" fontId="3" fillId="0" borderId="19" xfId="0" applyFont="1" applyBorder="1"/>
    <xf numFmtId="176" fontId="13" fillId="2" borderId="5"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3" xfId="0" applyFont="1" applyFill="1" applyBorder="1" applyAlignment="1">
      <alignment horizontal="right" vertical="center"/>
    </xf>
    <xf numFmtId="0" fontId="7" fillId="0" borderId="0" xfId="0" applyNumberFormat="1" applyFont="1" applyAlignment="1">
      <alignment vertical="center"/>
    </xf>
    <xf numFmtId="0" fontId="10"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vertical="center"/>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xf>
    <xf numFmtId="0" fontId="10" fillId="2" borderId="3"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0" borderId="1" xfId="0" applyFont="1" applyBorder="1" applyAlignment="1">
      <alignment horizontal="distributed" vertical="center" wrapText="1"/>
    </xf>
    <xf numFmtId="0" fontId="10" fillId="0" borderId="1" xfId="0" applyFont="1" applyBorder="1" applyAlignment="1">
      <alignment horizontal="distributed" vertical="center"/>
    </xf>
    <xf numFmtId="58" fontId="10" fillId="2" borderId="13" xfId="0" applyNumberFormat="1" applyFont="1" applyFill="1" applyBorder="1" applyAlignment="1" applyProtection="1">
      <alignment horizontal="center" vertical="center"/>
      <protection locked="0"/>
    </xf>
    <xf numFmtId="0" fontId="3" fillId="0" borderId="13" xfId="0" applyFont="1" applyFill="1" applyBorder="1" applyAlignment="1">
      <alignment horizontal="right" vertical="center"/>
    </xf>
    <xf numFmtId="0" fontId="13" fillId="0" borderId="5" xfId="0" applyFont="1" applyBorder="1" applyAlignment="1">
      <alignment horizontal="center" vertical="center"/>
    </xf>
    <xf numFmtId="38" fontId="13" fillId="0" borderId="8" xfId="0" applyNumberFormat="1" applyFont="1" applyFill="1" applyBorder="1" applyAlignment="1">
      <alignment horizontal="right" vertical="center"/>
    </xf>
    <xf numFmtId="0" fontId="13" fillId="0" borderId="5" xfId="0" applyFont="1" applyFill="1" applyBorder="1" applyAlignment="1">
      <alignment horizontal="right" vertical="center"/>
    </xf>
    <xf numFmtId="38" fontId="13" fillId="0" borderId="5" xfId="0" applyNumberFormat="1" applyFont="1" applyFill="1" applyBorder="1" applyAlignment="1">
      <alignment horizontal="righ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3" fillId="0" borderId="1" xfId="0" applyFont="1" applyBorder="1" applyAlignment="1">
      <alignment horizontal="center" vertical="center" shrinkToFit="1"/>
    </xf>
    <xf numFmtId="177" fontId="3" fillId="2" borderId="3" xfId="0" applyNumberFormat="1" applyFont="1" applyFill="1" applyBorder="1" applyAlignment="1" applyProtection="1">
      <alignment horizontal="right"/>
      <protection locked="0"/>
    </xf>
    <xf numFmtId="177" fontId="3" fillId="2" borderId="1" xfId="0" applyNumberFormat="1" applyFont="1" applyFill="1" applyBorder="1" applyAlignment="1" applyProtection="1">
      <alignment horizontal="right"/>
      <protection locked="0"/>
    </xf>
    <xf numFmtId="177" fontId="3" fillId="0" borderId="2" xfId="0" applyNumberFormat="1" applyFont="1" applyFill="1" applyBorder="1" applyAlignment="1">
      <alignment horizontal="right"/>
    </xf>
    <xf numFmtId="177" fontId="3" fillId="0" borderId="13" xfId="0" applyNumberFormat="1" applyFont="1" applyFill="1" applyBorder="1" applyAlignment="1">
      <alignment horizontal="right"/>
    </xf>
    <xf numFmtId="177" fontId="3" fillId="0" borderId="3" xfId="0" applyNumberFormat="1" applyFont="1" applyFill="1" applyBorder="1" applyAlignment="1">
      <alignment horizontal="right"/>
    </xf>
    <xf numFmtId="0" fontId="3" fillId="0" borderId="6" xfId="0" applyFont="1" applyBorder="1" applyAlignment="1">
      <alignment horizontal="center" vertical="center"/>
    </xf>
    <xf numFmtId="177" fontId="3" fillId="0" borderId="10" xfId="0" applyNumberFormat="1" applyFont="1" applyFill="1" applyBorder="1" applyAlignment="1">
      <alignment horizontal="center"/>
    </xf>
    <xf numFmtId="177" fontId="3" fillId="0" borderId="6" xfId="0" applyNumberFormat="1" applyFont="1" applyFill="1" applyBorder="1" applyAlignment="1">
      <alignment horizontal="center"/>
    </xf>
    <xf numFmtId="177" fontId="3" fillId="0" borderId="9" xfId="0" applyNumberFormat="1" applyFont="1" applyFill="1" applyBorder="1" applyAlignment="1">
      <alignment horizontal="right"/>
    </xf>
    <xf numFmtId="177" fontId="3" fillId="0" borderId="20" xfId="0" applyNumberFormat="1" applyFont="1" applyFill="1" applyBorder="1" applyAlignment="1">
      <alignment horizontal="right"/>
    </xf>
    <xf numFmtId="177" fontId="3" fillId="0" borderId="10" xfId="0" applyNumberFormat="1" applyFont="1" applyFill="1" applyBorder="1" applyAlignment="1">
      <alignment horizontal="right"/>
    </xf>
    <xf numFmtId="177" fontId="3" fillId="2" borderId="3" xfId="1" applyNumberFormat="1" applyFont="1" applyFill="1" applyBorder="1" applyAlignment="1" applyProtection="1">
      <alignment horizontal="right" vertical="center"/>
      <protection locked="0"/>
    </xf>
    <xf numFmtId="177" fontId="3" fillId="2" borderId="1" xfId="1" applyNumberFormat="1" applyFont="1" applyFill="1" applyBorder="1" applyAlignment="1" applyProtection="1">
      <alignment horizontal="right" vertical="center"/>
      <protection locked="0"/>
    </xf>
    <xf numFmtId="177" fontId="3" fillId="0" borderId="2" xfId="1" applyNumberFormat="1" applyFont="1" applyFill="1" applyBorder="1" applyAlignment="1">
      <alignment horizontal="right" vertical="center"/>
    </xf>
    <xf numFmtId="177" fontId="3" fillId="0" borderId="13" xfId="1" applyNumberFormat="1" applyFont="1" applyFill="1" applyBorder="1" applyAlignment="1">
      <alignment horizontal="right" vertical="center"/>
    </xf>
    <xf numFmtId="177" fontId="3" fillId="0" borderId="3" xfId="1" applyNumberFormat="1" applyFont="1" applyFill="1" applyBorder="1" applyAlignment="1">
      <alignment horizontal="right" vertical="center"/>
    </xf>
    <xf numFmtId="179" fontId="3" fillId="0" borderId="1" xfId="0" applyNumberFormat="1" applyFont="1" applyBorder="1" applyAlignment="1">
      <alignment horizontal="center" vertical="center"/>
    </xf>
    <xf numFmtId="38" fontId="3" fillId="0" borderId="13"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 xfId="1" applyNumberFormat="1" applyFont="1" applyFill="1" applyBorder="1" applyAlignment="1">
      <alignment horizontal="right" vertical="center"/>
    </xf>
    <xf numFmtId="38" fontId="3" fillId="0" borderId="13" xfId="1" applyNumberFormat="1" applyFont="1" applyFill="1" applyBorder="1" applyAlignment="1">
      <alignment horizontal="right" vertical="center"/>
    </xf>
    <xf numFmtId="38" fontId="3" fillId="0" borderId="3" xfId="1" applyNumberFormat="1" applyFont="1" applyFill="1" applyBorder="1" applyAlignment="1">
      <alignment horizontal="right" vertical="center"/>
    </xf>
    <xf numFmtId="38" fontId="3" fillId="0" borderId="1" xfId="1" applyFont="1" applyFill="1" applyBorder="1" applyAlignment="1">
      <alignment horizontal="right" vertical="center"/>
    </xf>
    <xf numFmtId="38" fontId="12" fillId="0" borderId="0" xfId="1" applyFont="1" applyFill="1" applyAlignment="1">
      <alignment horizontal="right" vertical="center"/>
    </xf>
    <xf numFmtId="178" fontId="3" fillId="0" borderId="0" xfId="0" applyNumberFormat="1" applyFont="1" applyFill="1" applyAlignment="1">
      <alignment horizontal="righ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2" borderId="0" xfId="0" applyFont="1" applyFill="1" applyAlignment="1" applyProtection="1">
      <alignment horizontal="left" vertical="center" wrapText="1"/>
      <protection locked="0"/>
    </xf>
    <xf numFmtId="58" fontId="10" fillId="2" borderId="0" xfId="0" applyNumberFormat="1" applyFont="1" applyFill="1" applyAlignment="1" applyProtection="1">
      <alignment horizontal="right" vertical="center"/>
      <protection locked="0"/>
    </xf>
    <xf numFmtId="0" fontId="10" fillId="2" borderId="0" xfId="0" applyFont="1" applyFill="1" applyAlignment="1" applyProtection="1">
      <alignment horizontal="right" vertical="center"/>
      <protection locked="0"/>
    </xf>
    <xf numFmtId="0" fontId="10" fillId="2" borderId="0" xfId="0" applyFont="1" applyFill="1" applyAlignment="1" applyProtection="1">
      <alignment horizontal="left" vertical="center"/>
      <protection locked="0"/>
    </xf>
    <xf numFmtId="38" fontId="13" fillId="0" borderId="1" xfId="1" applyFont="1" applyFill="1" applyBorder="1" applyAlignment="1">
      <alignment horizontal="right" vertical="center"/>
    </xf>
    <xf numFmtId="0" fontId="5" fillId="0" borderId="1" xfId="0" applyFont="1" applyBorder="1" applyAlignment="1">
      <alignment horizontal="center" vertical="center"/>
    </xf>
    <xf numFmtId="177" fontId="3" fillId="0" borderId="1" xfId="1" applyNumberFormat="1" applyFont="1" applyFill="1" applyBorder="1" applyAlignment="1">
      <alignment horizontal="right" vertical="center"/>
    </xf>
    <xf numFmtId="0" fontId="13" fillId="0" borderId="1" xfId="0" applyFont="1" applyBorder="1" applyAlignment="1">
      <alignment horizontal="center" vertical="center" shrinkToFi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18" xfId="0" applyFont="1" applyBorder="1" applyAlignment="1">
      <alignment horizontal="center"/>
    </xf>
    <xf numFmtId="38" fontId="13" fillId="2" borderId="3" xfId="1" applyFont="1" applyFill="1" applyBorder="1" applyAlignment="1" applyProtection="1">
      <alignment horizontal="right" vertical="center"/>
      <protection locked="0"/>
    </xf>
    <xf numFmtId="38" fontId="13" fillId="2" borderId="1" xfId="1" applyFont="1" applyFill="1" applyBorder="1" applyAlignment="1" applyProtection="1">
      <alignment horizontal="right" vertical="center"/>
      <protection locked="0"/>
    </xf>
    <xf numFmtId="0" fontId="10" fillId="0" borderId="0" xfId="0" applyFont="1" applyAlignment="1">
      <alignment vertical="center"/>
    </xf>
    <xf numFmtId="0" fontId="13" fillId="0" borderId="1" xfId="0" applyFont="1" applyBorder="1" applyAlignment="1">
      <alignment horizontal="center" vertical="center"/>
    </xf>
    <xf numFmtId="0" fontId="10" fillId="0" borderId="0" xfId="0" applyFont="1" applyAlignment="1">
      <alignment horizontal="center"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file>

<file path=xl/ctrlProps/ctrlProp17.xml><?xml version="1.0" encoding="utf-8"?>
<formControlPr xmlns="http://schemas.microsoft.com/office/spreadsheetml/2009/9/main" objectType="Radio" checked="Checked"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firstButton="1"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checked="Checked" firstButton="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firstButton="1"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firstButton="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checked="Checked"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checked="Checked"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checked="Checked"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checked="Checked" firstButton="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checked="Checked"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checked="Checked"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checked="Checked" firstButton="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file>

<file path=xl/ctrlProps/ctrlProp65.xml><?xml version="1.0" encoding="utf-8"?>
<formControlPr xmlns="http://schemas.microsoft.com/office/spreadsheetml/2009/9/main" objectType="Radio" checked="Checked"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checked="Checked" firstButton="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checked="Checked" firstButton="1"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file>

<file path=xl/ctrlProps/ctrlProp77.xml><?xml version="1.0" encoding="utf-8"?>
<formControlPr xmlns="http://schemas.microsoft.com/office/spreadsheetml/2009/9/main" objectType="Radio" checked="Checked"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checked="Checked" firstButton="1"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checked="Checked"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333375</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28575</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76200</xdr:colOff>
          <xdr:row>47</xdr:row>
          <xdr:rowOff>76200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809625</xdr:colOff>
          <xdr:row>44</xdr:row>
          <xdr:rowOff>180975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9525</xdr:colOff>
          <xdr:row>45</xdr:row>
          <xdr:rowOff>152400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171450</xdr:colOff>
          <xdr:row>47</xdr:row>
          <xdr:rowOff>314325</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333375</xdr:colOff>
          <xdr:row>47</xdr:row>
          <xdr:rowOff>323850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22" name="右中かっこ 21">
          <a:extLst>
            <a:ext uri="{FF2B5EF4-FFF2-40B4-BE49-F238E27FC236}">
              <a16:creationId xmlns:a16="http://schemas.microsoft.com/office/drawing/2014/main" id="{00000000-0008-0000-0000-000002000000}"/>
            </a:ext>
          </a:extLst>
        </xdr:cNvPr>
        <xdr:cNvSpPr/>
      </xdr:nvSpPr>
      <xdr:spPr>
        <a:xfrm>
          <a:off x="8382432" y="9434060"/>
          <a:ext cx="196216" cy="155632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7" name="四角形: 角を丸くする 3">
          <a:extLst>
            <a:ext uri="{FF2B5EF4-FFF2-40B4-BE49-F238E27FC236}">
              <a16:creationId xmlns:a16="http://schemas.microsoft.com/office/drawing/2014/main" id="{00000000-0008-0000-0100-000004000000}"/>
            </a:ext>
          </a:extLst>
        </xdr:cNvPr>
        <xdr:cNvSpPr/>
      </xdr:nvSpPr>
      <xdr:spPr>
        <a:xfrm>
          <a:off x="810577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50800</xdr:colOff>
      <xdr:row>21</xdr:row>
      <xdr:rowOff>12700</xdr:rowOff>
    </xdr:from>
    <xdr:to>
      <xdr:col>17</xdr:col>
      <xdr:colOff>5126264</xdr:colOff>
      <xdr:row>24</xdr:row>
      <xdr:rowOff>38677</xdr:rowOff>
    </xdr:to>
    <xdr:sp macro="" textlink="">
      <xdr:nvSpPr>
        <xdr:cNvPr id="18" name="吹き出し: 角を丸めた四角形 13">
          <a:extLst>
            <a:ext uri="{FF2B5EF4-FFF2-40B4-BE49-F238E27FC236}">
              <a16:creationId xmlns:a16="http://schemas.microsoft.com/office/drawing/2014/main" id="{00000000-0008-0000-0000-00000E000000}"/>
            </a:ext>
          </a:extLst>
        </xdr:cNvPr>
        <xdr:cNvSpPr/>
      </xdr:nvSpPr>
      <xdr:spPr>
        <a:xfrm>
          <a:off x="8153400" y="4914900"/>
          <a:ext cx="5723164" cy="343477"/>
        </a:xfrm>
        <a:prstGeom prst="wedgeRoundRectCallout">
          <a:avLst>
            <a:gd name="adj1" fmla="val -52219"/>
            <a:gd name="adj2" fmla="val -37865"/>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342900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9525</xdr:rowOff>
        </xdr:to>
        <xdr:sp macro="" textlink="">
          <xdr:nvSpPr>
            <xdr:cNvPr id="2050" name="Group Box 13" hidden="1">
              <a:extLst>
                <a:ext uri="{63B3BB69-23CF-44E3-9099-C40C66FF867C}">
                  <a14:compatExt spid="_x0000_s2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76200</xdr:colOff>
          <xdr:row>47</xdr:row>
          <xdr:rowOff>85725</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819150</xdr:colOff>
          <xdr:row>44</xdr:row>
          <xdr:rowOff>180975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0</xdr:colOff>
          <xdr:row>45</xdr:row>
          <xdr:rowOff>152400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180975</xdr:colOff>
          <xdr:row>47</xdr:row>
          <xdr:rowOff>314325</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342900</xdr:colOff>
          <xdr:row>47</xdr:row>
          <xdr:rowOff>323850</xdr:rowOff>
        </xdr:to>
        <xdr:sp macro="" textlink="">
          <xdr:nvSpPr>
            <xdr:cNvPr id="2060" name="Option Button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81325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56297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68037</xdr:colOff>
      <xdr:row>21</xdr:row>
      <xdr:rowOff>27214</xdr:rowOff>
    </xdr:from>
    <xdr:to>
      <xdr:col>17</xdr:col>
      <xdr:colOff>5143501</xdr:colOff>
      <xdr:row>24</xdr:row>
      <xdr:rowOff>53191</xdr:rowOff>
    </xdr:to>
    <xdr:sp macro="" textlink="">
      <xdr:nvSpPr>
        <xdr:cNvPr id="16" name="吹き出し: 角を丸めた四角形 13">
          <a:extLst>
            <a:ext uri="{FF2B5EF4-FFF2-40B4-BE49-F238E27FC236}">
              <a16:creationId xmlns:a16="http://schemas.microsoft.com/office/drawing/2014/main" id="{00000000-0008-0000-0000-00000E000000}"/>
            </a:ext>
          </a:extLst>
        </xdr:cNvPr>
        <xdr:cNvSpPr/>
      </xdr:nvSpPr>
      <xdr:spPr>
        <a:xfrm>
          <a:off x="8170637" y="4929414"/>
          <a:ext cx="5723164" cy="343477"/>
        </a:xfrm>
        <a:prstGeom prst="wedgeRoundRectCallout">
          <a:avLst>
            <a:gd name="adj1" fmla="val -52219"/>
            <a:gd name="adj2" fmla="val -37865"/>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342900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9525</xdr:rowOff>
        </xdr:to>
        <xdr:sp macro="" textlink="">
          <xdr:nvSpPr>
            <xdr:cNvPr id="3074" name="Group Box 13" hidden="1">
              <a:extLst>
                <a:ext uri="{63B3BB69-23CF-44E3-9099-C40C66FF867C}">
                  <a14:compatExt spid="_x0000_s3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85725</xdr:colOff>
          <xdr:row>47</xdr:row>
          <xdr:rowOff>85725</xdr:rowOff>
        </xdr:to>
        <xdr:sp macro="" textlink="">
          <xdr:nvSpPr>
            <xdr:cNvPr id="3075" name="Group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819150</xdr:colOff>
          <xdr:row>44</xdr:row>
          <xdr:rowOff>180975</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0</xdr:colOff>
          <xdr:row>45</xdr:row>
          <xdr:rowOff>152400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3079" name="Option Button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3080" name="Option Button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3081" name="Option 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3082" name="Option Button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180975</xdr:colOff>
          <xdr:row>47</xdr:row>
          <xdr:rowOff>314325</xdr:rowOff>
        </xdr:to>
        <xdr:sp macro="" textlink="">
          <xdr:nvSpPr>
            <xdr:cNvPr id="3083" name="Option Button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342900</xdr:colOff>
          <xdr:row>47</xdr:row>
          <xdr:rowOff>323850</xdr:rowOff>
        </xdr:to>
        <xdr:sp macro="" textlink="">
          <xdr:nvSpPr>
            <xdr:cNvPr id="3084" name="Option Button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37510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63953</xdr:colOff>
      <xdr:row>0</xdr:row>
      <xdr:rowOff>144235</xdr:rowOff>
    </xdr:from>
    <xdr:to>
      <xdr:col>8</xdr:col>
      <xdr:colOff>432706</xdr:colOff>
      <xdr:row>2</xdr:row>
      <xdr:rowOff>157843</xdr:rowOff>
    </xdr:to>
    <xdr:sp macro="" textlink="">
      <xdr:nvSpPr>
        <xdr:cNvPr id="2" name="メモ 1"/>
        <xdr:cNvSpPr/>
      </xdr:nvSpPr>
      <xdr:spPr>
        <a:xfrm>
          <a:off x="1216478" y="144235"/>
          <a:ext cx="3073853" cy="537483"/>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一括払いの場合</a:t>
          </a:r>
        </a:p>
      </xdr:txBody>
    </xdr:sp>
    <xdr:clientData/>
  </xdr:twoCellAnchor>
  <xdr:twoCellAnchor>
    <xdr:from>
      <xdr:col>1</xdr:col>
      <xdr:colOff>353786</xdr:colOff>
      <xdr:row>5</xdr:row>
      <xdr:rowOff>190499</xdr:rowOff>
    </xdr:from>
    <xdr:to>
      <xdr:col>7</xdr:col>
      <xdr:colOff>0</xdr:colOff>
      <xdr:row>8</xdr:row>
      <xdr:rowOff>154599</xdr:rowOff>
    </xdr:to>
    <xdr:sp macro="" textlink="">
      <xdr:nvSpPr>
        <xdr:cNvPr id="19" name="吹き出し: 角を丸めた四角形 7">
          <a:extLst>
            <a:ext uri="{FF2B5EF4-FFF2-40B4-BE49-F238E27FC236}">
              <a16:creationId xmlns:a16="http://schemas.microsoft.com/office/drawing/2014/main" id="{00000000-0008-0000-0200-000008000000}"/>
            </a:ext>
          </a:extLst>
        </xdr:cNvPr>
        <xdr:cNvSpPr/>
      </xdr:nvSpPr>
      <xdr:spPr>
        <a:xfrm>
          <a:off x="435429" y="1387928"/>
          <a:ext cx="2748642" cy="766921"/>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12</xdr:col>
      <xdr:colOff>857250</xdr:colOff>
      <xdr:row>6</xdr:row>
      <xdr:rowOff>13607</xdr:rowOff>
    </xdr:from>
    <xdr:to>
      <xdr:col>15</xdr:col>
      <xdr:colOff>21409</xdr:colOff>
      <xdr:row>7</xdr:row>
      <xdr:rowOff>3832</xdr:rowOff>
    </xdr:to>
    <xdr:sp macro="" textlink="">
      <xdr:nvSpPr>
        <xdr:cNvPr id="20" name="四角形: 角を丸くする 6">
          <a:extLst>
            <a:ext uri="{FF2B5EF4-FFF2-40B4-BE49-F238E27FC236}">
              <a16:creationId xmlns:a16="http://schemas.microsoft.com/office/drawing/2014/main" id="{00000000-0008-0000-0200-000007000000}"/>
            </a:ext>
          </a:extLst>
        </xdr:cNvPr>
        <xdr:cNvSpPr/>
      </xdr:nvSpPr>
      <xdr:spPr>
        <a:xfrm>
          <a:off x="6340929" y="1578428"/>
          <a:ext cx="1586230" cy="24876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726960</xdr:colOff>
      <xdr:row>13</xdr:row>
      <xdr:rowOff>54428</xdr:rowOff>
    </xdr:from>
    <xdr:to>
      <xdr:col>15</xdr:col>
      <xdr:colOff>40820</xdr:colOff>
      <xdr:row>17</xdr:row>
      <xdr:rowOff>174058</xdr:rowOff>
    </xdr:to>
    <xdr:sp macro="" textlink="">
      <xdr:nvSpPr>
        <xdr:cNvPr id="21" name="吹き出し: 角を丸めた四角形 11">
          <a:extLst>
            <a:ext uri="{FF2B5EF4-FFF2-40B4-BE49-F238E27FC236}">
              <a16:creationId xmlns:a16="http://schemas.microsoft.com/office/drawing/2014/main" id="{00000000-0008-0000-0200-00000C000000}"/>
            </a:ext>
          </a:extLst>
        </xdr:cNvPr>
        <xdr:cNvSpPr/>
      </xdr:nvSpPr>
      <xdr:spPr>
        <a:xfrm>
          <a:off x="6210639" y="3088821"/>
          <a:ext cx="1735931" cy="1044916"/>
        </a:xfrm>
        <a:prstGeom prst="wedgeRoundRectCallout">
          <a:avLst>
            <a:gd name="adj1" fmla="val 3373"/>
            <a:gd name="adj2" fmla="val 7838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effectLst/>
              <a:latin typeface="+mn-lt"/>
              <a:ea typeface="+mn-ea"/>
              <a:cs typeface="+mn-cs"/>
            </a:rPr>
            <a:t>一括払いを選択”○”</a:t>
          </a:r>
          <a:r>
            <a:rPr kumimoji="1" lang="ja-JP" altLang="en-US" sz="900" b="1">
              <a:solidFill>
                <a:sysClr val="windowText" lastClr="000000"/>
              </a:solidFill>
              <a:effectLst/>
              <a:latin typeface="+mn-lt"/>
              <a:ea typeface="+mn-ea"/>
              <a:cs typeface="+mn-cs"/>
            </a:rPr>
            <a:t>　  </a:t>
          </a:r>
          <a:r>
            <a:rPr kumimoji="1" lang="ja-JP" altLang="ja-JP" sz="900" b="1">
              <a:solidFill>
                <a:sysClr val="windowText" lastClr="000000"/>
              </a:solidFill>
              <a:effectLst/>
              <a:latin typeface="+mn-lt"/>
              <a:ea typeface="+mn-ea"/>
              <a:cs typeface="+mn-cs"/>
            </a:rPr>
            <a:t>して下さい</a:t>
          </a:r>
          <a:r>
            <a:rPr kumimoji="1" lang="ja-JP" altLang="ja-JP" sz="1100" b="1">
              <a:solidFill>
                <a:sysClr val="windowText" lastClr="000000"/>
              </a:solidFill>
              <a:effectLst/>
              <a:latin typeface="+mn-lt"/>
              <a:ea typeface="+mn-ea"/>
              <a:cs typeface="+mn-cs"/>
            </a:rPr>
            <a:t>。</a:t>
          </a:r>
          <a:endParaRPr lang="ja-JP" altLang="ja-JP" sz="9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effectLst/>
              <a:latin typeface="+mn-lt"/>
              <a:ea typeface="+mn-ea"/>
              <a:cs typeface="+mn-cs"/>
            </a:rPr>
            <a:t>今回請求を</a:t>
          </a:r>
          <a:r>
            <a:rPr kumimoji="1" lang="ja-JP" altLang="en-US" sz="900" b="1">
              <a:solidFill>
                <a:sysClr val="windowText" lastClr="000000"/>
              </a:solidFill>
              <a:effectLst/>
              <a:latin typeface="+mn-lt"/>
              <a:ea typeface="+mn-ea"/>
              <a:cs typeface="+mn-cs"/>
            </a:rPr>
            <a:t>選択</a:t>
          </a:r>
          <a:r>
            <a:rPr kumimoji="1" lang="ja-JP" altLang="ja-JP" sz="900" b="1">
              <a:solidFill>
                <a:sysClr val="windowText" lastClr="000000"/>
              </a:solidFill>
              <a:effectLst/>
              <a:latin typeface="+mn-lt"/>
              <a:ea typeface="+mn-ea"/>
              <a:cs typeface="+mn-cs"/>
            </a:rPr>
            <a:t> ”○” </a:t>
          </a:r>
          <a:r>
            <a:rPr kumimoji="1" lang="en-US" altLang="ja-JP" sz="900" b="1">
              <a:solidFill>
                <a:sysClr val="windowText" lastClr="000000"/>
              </a:solidFill>
              <a:effectLst/>
              <a:latin typeface="+mn-lt"/>
              <a:ea typeface="+mn-ea"/>
              <a:cs typeface="+mn-cs"/>
            </a:rPr>
            <a:t>    </a:t>
          </a:r>
          <a:r>
            <a:rPr kumimoji="1" lang="ja-JP" altLang="ja-JP" sz="900" b="1">
              <a:solidFill>
                <a:sysClr val="windowText" lastClr="000000"/>
              </a:solidFill>
              <a:effectLst/>
              <a:latin typeface="+mn-lt"/>
              <a:ea typeface="+mn-ea"/>
              <a:cs typeface="+mn-cs"/>
            </a:rPr>
            <a:t>すると請求額が自動表示</a:t>
          </a:r>
          <a:r>
            <a:rPr kumimoji="1" lang="ja-JP" altLang="en-US" sz="900" b="1">
              <a:solidFill>
                <a:sysClr val="windowText" lastClr="000000"/>
              </a:solidFill>
              <a:effectLst/>
              <a:latin typeface="+mn-lt"/>
              <a:ea typeface="+mn-ea"/>
              <a:cs typeface="+mn-cs"/>
            </a:rPr>
            <a:t>します。</a:t>
          </a:r>
          <a:endParaRPr kumimoji="1" lang="en-US" altLang="ja-JP" sz="1100" b="0">
            <a:solidFill>
              <a:schemeClr val="lt1"/>
            </a:solidFill>
            <a:effectLst/>
            <a:latin typeface="+mn-lt"/>
            <a:ea typeface="+mn-ea"/>
            <a:cs typeface="+mn-cs"/>
          </a:endParaRPr>
        </a:p>
      </xdr:txBody>
    </xdr:sp>
    <xdr:clientData/>
  </xdr:twoCellAnchor>
  <xdr:twoCellAnchor>
    <xdr:from>
      <xdr:col>8</xdr:col>
      <xdr:colOff>81642</xdr:colOff>
      <xdr:row>16</xdr:row>
      <xdr:rowOff>33338</xdr:rowOff>
    </xdr:from>
    <xdr:to>
      <xdr:col>11</xdr:col>
      <xdr:colOff>42408</xdr:colOff>
      <xdr:row>17</xdr:row>
      <xdr:rowOff>276565</xdr:rowOff>
    </xdr:to>
    <xdr:sp macro="" textlink="">
      <xdr:nvSpPr>
        <xdr:cNvPr id="22" name="四角形: 角を丸くする 14">
          <a:extLst>
            <a:ext uri="{FF2B5EF4-FFF2-40B4-BE49-F238E27FC236}">
              <a16:creationId xmlns:a16="http://schemas.microsoft.com/office/drawing/2014/main" id="{00000000-0008-0000-0200-00000F000000}"/>
            </a:ext>
          </a:extLst>
        </xdr:cNvPr>
        <xdr:cNvSpPr/>
      </xdr:nvSpPr>
      <xdr:spPr>
        <a:xfrm>
          <a:off x="3939267" y="3652838"/>
          <a:ext cx="1522866" cy="58612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810985</xdr:colOff>
      <xdr:row>15</xdr:row>
      <xdr:rowOff>163287</xdr:rowOff>
    </xdr:from>
    <xdr:to>
      <xdr:col>14</xdr:col>
      <xdr:colOff>816428</xdr:colOff>
      <xdr:row>17</xdr:row>
      <xdr:rowOff>68035</xdr:rowOff>
    </xdr:to>
    <xdr:sp macro="" textlink="">
      <xdr:nvSpPr>
        <xdr:cNvPr id="23" name="四角形: 角を丸くする 15">
          <a:extLst>
            <a:ext uri="{FF2B5EF4-FFF2-40B4-BE49-F238E27FC236}">
              <a16:creationId xmlns:a16="http://schemas.microsoft.com/office/drawing/2014/main" id="{00000000-0008-0000-0200-000010000000}"/>
            </a:ext>
          </a:extLst>
        </xdr:cNvPr>
        <xdr:cNvSpPr/>
      </xdr:nvSpPr>
      <xdr:spPr>
        <a:xfrm>
          <a:off x="6294664" y="3605894"/>
          <a:ext cx="1556657" cy="42182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3061</xdr:colOff>
      <xdr:row>16</xdr:row>
      <xdr:rowOff>324531</xdr:rowOff>
    </xdr:from>
    <xdr:to>
      <xdr:col>12</xdr:col>
      <xdr:colOff>815067</xdr:colOff>
      <xdr:row>16</xdr:row>
      <xdr:rowOff>324531</xdr:rowOff>
    </xdr:to>
    <xdr:cxnSp macro="">
      <xdr:nvCxnSpPr>
        <xdr:cNvPr id="24" name="直線矢印コネクタ 23">
          <a:extLst>
            <a:ext uri="{FF2B5EF4-FFF2-40B4-BE49-F238E27FC236}">
              <a16:creationId xmlns:a16="http://schemas.microsoft.com/office/drawing/2014/main" id="{00000000-0008-0000-0200-000011000000}"/>
            </a:ext>
          </a:extLst>
        </xdr:cNvPr>
        <xdr:cNvCxnSpPr/>
      </xdr:nvCxnSpPr>
      <xdr:spPr>
        <a:xfrm flipH="1">
          <a:off x="5470411" y="3944031"/>
          <a:ext cx="812006"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353786</xdr:colOff>
      <xdr:row>10</xdr:row>
      <xdr:rowOff>13607</xdr:rowOff>
    </xdr:from>
    <xdr:to>
      <xdr:col>7</xdr:col>
      <xdr:colOff>13608</xdr:colOff>
      <xdr:row>14</xdr:row>
      <xdr:rowOff>39529</xdr:rowOff>
    </xdr:to>
    <xdr:sp macro="" textlink="">
      <xdr:nvSpPr>
        <xdr:cNvPr id="25" name="吹き出し: 角を丸めた四角形 9">
          <a:extLst>
            <a:ext uri="{FF2B5EF4-FFF2-40B4-BE49-F238E27FC236}">
              <a16:creationId xmlns:a16="http://schemas.microsoft.com/office/drawing/2014/main" id="{00000000-0008-0000-0200-00000A000000}"/>
            </a:ext>
          </a:extLst>
        </xdr:cNvPr>
        <xdr:cNvSpPr/>
      </xdr:nvSpPr>
      <xdr:spPr>
        <a:xfrm>
          <a:off x="435429" y="2585357"/>
          <a:ext cx="2762250" cy="815136"/>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twoCellAnchor>
    <xdr:from>
      <xdr:col>7</xdr:col>
      <xdr:colOff>190501</xdr:colOff>
      <xdr:row>20</xdr:row>
      <xdr:rowOff>4763</xdr:rowOff>
    </xdr:from>
    <xdr:to>
      <xdr:col>9</xdr:col>
      <xdr:colOff>17192</xdr:colOff>
      <xdr:row>20</xdr:row>
      <xdr:rowOff>280988</xdr:rowOff>
    </xdr:to>
    <xdr:sp macro="" textlink="">
      <xdr:nvSpPr>
        <xdr:cNvPr id="26" name="四角形: 角を丸くする 10">
          <a:extLst>
            <a:ext uri="{FF2B5EF4-FFF2-40B4-BE49-F238E27FC236}">
              <a16:creationId xmlns:a16="http://schemas.microsoft.com/office/drawing/2014/main" id="{00000000-0008-0000-0200-00000B000000}"/>
            </a:ext>
          </a:extLst>
        </xdr:cNvPr>
        <xdr:cNvSpPr/>
      </xdr:nvSpPr>
      <xdr:spPr>
        <a:xfrm>
          <a:off x="3372972" y="4576763"/>
          <a:ext cx="1249838"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30615</xdr:colOff>
      <xdr:row>20</xdr:row>
      <xdr:rowOff>4763</xdr:rowOff>
    </xdr:from>
    <xdr:to>
      <xdr:col>13</xdr:col>
      <xdr:colOff>649942</xdr:colOff>
      <xdr:row>20</xdr:row>
      <xdr:rowOff>284163</xdr:rowOff>
    </xdr:to>
    <xdr:sp macro="" textlink="">
      <xdr:nvSpPr>
        <xdr:cNvPr id="27" name="四角形: 角を丸くする 12">
          <a:extLst>
            <a:ext uri="{FF2B5EF4-FFF2-40B4-BE49-F238E27FC236}">
              <a16:creationId xmlns:a16="http://schemas.microsoft.com/office/drawing/2014/main" id="{00000000-0008-0000-0200-00000D000000}"/>
            </a:ext>
          </a:extLst>
        </xdr:cNvPr>
        <xdr:cNvSpPr/>
      </xdr:nvSpPr>
      <xdr:spPr>
        <a:xfrm>
          <a:off x="6373144" y="4576763"/>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665268</xdr:colOff>
      <xdr:row>24</xdr:row>
      <xdr:rowOff>27214</xdr:rowOff>
    </xdr:from>
    <xdr:to>
      <xdr:col>14</xdr:col>
      <xdr:colOff>838099</xdr:colOff>
      <xdr:row>24</xdr:row>
      <xdr:rowOff>300998</xdr:rowOff>
    </xdr:to>
    <xdr:sp macro="" textlink="">
      <xdr:nvSpPr>
        <xdr:cNvPr id="28" name="四角形: 角を丸くする 24">
          <a:extLst>
            <a:ext uri="{FF2B5EF4-FFF2-40B4-BE49-F238E27FC236}">
              <a16:creationId xmlns:a16="http://schemas.microsoft.com/office/drawing/2014/main" id="{00000000-0008-0000-0200-000019000000}"/>
            </a:ext>
          </a:extLst>
        </xdr:cNvPr>
        <xdr:cNvSpPr/>
      </xdr:nvSpPr>
      <xdr:spPr>
        <a:xfrm>
          <a:off x="7007797" y="5204332"/>
          <a:ext cx="856390" cy="2737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190500</xdr:colOff>
      <xdr:row>21</xdr:row>
      <xdr:rowOff>68037</xdr:rowOff>
    </xdr:from>
    <xdr:to>
      <xdr:col>12</xdr:col>
      <xdr:colOff>830035</xdr:colOff>
      <xdr:row>24</xdr:row>
      <xdr:rowOff>285751</xdr:rowOff>
    </xdr:to>
    <xdr:sp macro="" textlink="">
      <xdr:nvSpPr>
        <xdr:cNvPr id="29" name="四角形: 角を丸くする 18">
          <a:extLst>
            <a:ext uri="{FF2B5EF4-FFF2-40B4-BE49-F238E27FC236}">
              <a16:creationId xmlns:a16="http://schemas.microsoft.com/office/drawing/2014/main" id="{00000000-0008-0000-0200-000013000000}"/>
            </a:ext>
          </a:extLst>
        </xdr:cNvPr>
        <xdr:cNvSpPr/>
      </xdr:nvSpPr>
      <xdr:spPr>
        <a:xfrm>
          <a:off x="3374571" y="4925787"/>
          <a:ext cx="2939143" cy="530678"/>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149678</xdr:colOff>
      <xdr:row>25</xdr:row>
      <xdr:rowOff>176893</xdr:rowOff>
    </xdr:from>
    <xdr:to>
      <xdr:col>12</xdr:col>
      <xdr:colOff>408212</xdr:colOff>
      <xdr:row>27</xdr:row>
      <xdr:rowOff>13607</xdr:rowOff>
    </xdr:to>
    <xdr:sp macro="" textlink="">
      <xdr:nvSpPr>
        <xdr:cNvPr id="30" name="吹き出し: 角を丸めた四角形 19">
          <a:extLst>
            <a:ext uri="{FF2B5EF4-FFF2-40B4-BE49-F238E27FC236}">
              <a16:creationId xmlns:a16="http://schemas.microsoft.com/office/drawing/2014/main" id="{00000000-0008-0000-0200-000014000000}"/>
            </a:ext>
          </a:extLst>
        </xdr:cNvPr>
        <xdr:cNvSpPr/>
      </xdr:nvSpPr>
      <xdr:spPr>
        <a:xfrm>
          <a:off x="2245178" y="5674179"/>
          <a:ext cx="3646713" cy="367392"/>
        </a:xfrm>
        <a:prstGeom prst="wedgeRoundRectCallout">
          <a:avLst>
            <a:gd name="adj1" fmla="val -5025"/>
            <a:gd name="adj2" fmla="val -10621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900" b="0">
              <a:solidFill>
                <a:sysClr val="windowText" lastClr="000000"/>
              </a:solidFill>
            </a:rPr>
            <a:t>一括払いを選択した場合、分割払いの明細は非表示となります。</a:t>
          </a:r>
        </a:p>
      </xdr:txBody>
    </xdr:sp>
    <xdr:clientData/>
  </xdr:twoCellAnchor>
  <xdr:twoCellAnchor>
    <xdr:from>
      <xdr:col>1</xdr:col>
      <xdr:colOff>33618</xdr:colOff>
      <xdr:row>36</xdr:row>
      <xdr:rowOff>31977</xdr:rowOff>
    </xdr:from>
    <xdr:to>
      <xdr:col>14</xdr:col>
      <xdr:colOff>818030</xdr:colOff>
      <xdr:row>36</xdr:row>
      <xdr:rowOff>308202</xdr:rowOff>
    </xdr:to>
    <xdr:sp macro="" textlink="">
      <xdr:nvSpPr>
        <xdr:cNvPr id="32" name="四角形: 角を丸くする 10">
          <a:extLst>
            <a:ext uri="{FF2B5EF4-FFF2-40B4-BE49-F238E27FC236}">
              <a16:creationId xmlns:a16="http://schemas.microsoft.com/office/drawing/2014/main" id="{00000000-0008-0000-0200-00000B000000}"/>
            </a:ext>
          </a:extLst>
        </xdr:cNvPr>
        <xdr:cNvSpPr/>
      </xdr:nvSpPr>
      <xdr:spPr>
        <a:xfrm>
          <a:off x="112059" y="6957212"/>
          <a:ext cx="7732059"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111579</xdr:colOff>
      <xdr:row>28</xdr:row>
      <xdr:rowOff>81643</xdr:rowOff>
    </xdr:from>
    <xdr:to>
      <xdr:col>12</xdr:col>
      <xdr:colOff>843642</xdr:colOff>
      <xdr:row>35</xdr:row>
      <xdr:rowOff>69465</xdr:rowOff>
    </xdr:to>
    <xdr:sp macro="" textlink="">
      <xdr:nvSpPr>
        <xdr:cNvPr id="31" name="吹き出し: 角を丸めた四角形 9">
          <a:extLst>
            <a:ext uri="{FF2B5EF4-FFF2-40B4-BE49-F238E27FC236}">
              <a16:creationId xmlns:a16="http://schemas.microsoft.com/office/drawing/2014/main" id="{00000000-0008-0000-0200-00000A000000}"/>
            </a:ext>
          </a:extLst>
        </xdr:cNvPr>
        <xdr:cNvSpPr/>
      </xdr:nvSpPr>
      <xdr:spPr>
        <a:xfrm>
          <a:off x="2207079" y="6395357"/>
          <a:ext cx="4120242" cy="287179"/>
        </a:xfrm>
        <a:prstGeom prst="wedgeRoundRectCallout">
          <a:avLst>
            <a:gd name="adj1" fmla="val -37411"/>
            <a:gd name="adj2" fmla="val 13993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16</xdr:col>
      <xdr:colOff>177800</xdr:colOff>
      <xdr:row>20</xdr:row>
      <xdr:rowOff>266700</xdr:rowOff>
    </xdr:from>
    <xdr:to>
      <xdr:col>17</xdr:col>
      <xdr:colOff>5253264</xdr:colOff>
      <xdr:row>22</xdr:row>
      <xdr:rowOff>0</xdr:rowOff>
    </xdr:to>
    <xdr:sp macro="" textlink="">
      <xdr:nvSpPr>
        <xdr:cNvPr id="33" name="吹き出し: 角を丸めた四角形 13">
          <a:extLst>
            <a:ext uri="{FF2B5EF4-FFF2-40B4-BE49-F238E27FC236}">
              <a16:creationId xmlns:a16="http://schemas.microsoft.com/office/drawing/2014/main" id="{00000000-0008-0000-0000-00000E000000}"/>
            </a:ext>
          </a:extLst>
        </xdr:cNvPr>
        <xdr:cNvSpPr/>
      </xdr:nvSpPr>
      <xdr:spPr>
        <a:xfrm>
          <a:off x="8280400" y="4876800"/>
          <a:ext cx="5723164" cy="342900"/>
        </a:xfrm>
        <a:prstGeom prst="wedgeRoundRectCallout">
          <a:avLst>
            <a:gd name="adj1" fmla="val -53994"/>
            <a:gd name="adj2" fmla="val 4732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342900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9525</xdr:rowOff>
        </xdr:to>
        <xdr:sp macro="" textlink="">
          <xdr:nvSpPr>
            <xdr:cNvPr id="4098" name="Group Box 13" hidden="1">
              <a:extLst>
                <a:ext uri="{63B3BB69-23CF-44E3-9099-C40C66FF867C}">
                  <a14:compatExt spid="_x0000_s4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85725</xdr:colOff>
          <xdr:row>47</xdr:row>
          <xdr:rowOff>85725</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819150</xdr:colOff>
          <xdr:row>44</xdr:row>
          <xdr:rowOff>180975</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0</xdr:colOff>
          <xdr:row>45</xdr:row>
          <xdr:rowOff>152400</xdr:rowOff>
        </xdr:to>
        <xdr:sp macro="" textlink="">
          <xdr:nvSpPr>
            <xdr:cNvPr id="4101" name="Option Button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4103" name="Option Button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4104" name="Option Button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4105" name="Option Button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4106" name="Option Button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180975</xdr:colOff>
          <xdr:row>47</xdr:row>
          <xdr:rowOff>314325</xdr:rowOff>
        </xdr:to>
        <xdr:sp macro="" textlink="">
          <xdr:nvSpPr>
            <xdr:cNvPr id="4107" name="Option Button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342900</xdr:colOff>
          <xdr:row>47</xdr:row>
          <xdr:rowOff>323850</xdr:rowOff>
        </xdr:to>
        <xdr:sp macro="" textlink="">
          <xdr:nvSpPr>
            <xdr:cNvPr id="4108" name="Option Button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37510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63953</xdr:colOff>
      <xdr:row>0</xdr:row>
      <xdr:rowOff>144235</xdr:rowOff>
    </xdr:from>
    <xdr:to>
      <xdr:col>8</xdr:col>
      <xdr:colOff>432706</xdr:colOff>
      <xdr:row>2</xdr:row>
      <xdr:rowOff>157843</xdr:rowOff>
    </xdr:to>
    <xdr:sp macro="" textlink="">
      <xdr:nvSpPr>
        <xdr:cNvPr id="17" name="メモ 16"/>
        <xdr:cNvSpPr/>
      </xdr:nvSpPr>
      <xdr:spPr>
        <a:xfrm>
          <a:off x="1220560" y="144235"/>
          <a:ext cx="3076575" cy="530679"/>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分割払いの場合</a:t>
          </a:r>
        </a:p>
      </xdr:txBody>
    </xdr:sp>
    <xdr:clientData/>
  </xdr:twoCellAnchor>
  <xdr:twoCellAnchor>
    <xdr:from>
      <xdr:col>1</xdr:col>
      <xdr:colOff>353786</xdr:colOff>
      <xdr:row>5</xdr:row>
      <xdr:rowOff>190499</xdr:rowOff>
    </xdr:from>
    <xdr:to>
      <xdr:col>7</xdr:col>
      <xdr:colOff>13608</xdr:colOff>
      <xdr:row>8</xdr:row>
      <xdr:rowOff>154599</xdr:rowOff>
    </xdr:to>
    <xdr:sp macro="" textlink="">
      <xdr:nvSpPr>
        <xdr:cNvPr id="18" name="吹き出し: 角を丸めた四角形 7">
          <a:extLst>
            <a:ext uri="{FF2B5EF4-FFF2-40B4-BE49-F238E27FC236}">
              <a16:creationId xmlns:a16="http://schemas.microsoft.com/office/drawing/2014/main" id="{00000000-0008-0000-0200-000008000000}"/>
            </a:ext>
          </a:extLst>
        </xdr:cNvPr>
        <xdr:cNvSpPr/>
      </xdr:nvSpPr>
      <xdr:spPr>
        <a:xfrm>
          <a:off x="435429" y="1387928"/>
          <a:ext cx="2762250" cy="766921"/>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12</xdr:col>
      <xdr:colOff>857250</xdr:colOff>
      <xdr:row>6</xdr:row>
      <xdr:rowOff>13607</xdr:rowOff>
    </xdr:from>
    <xdr:to>
      <xdr:col>15</xdr:col>
      <xdr:colOff>21409</xdr:colOff>
      <xdr:row>7</xdr:row>
      <xdr:rowOff>3832</xdr:rowOff>
    </xdr:to>
    <xdr:sp macro="" textlink="">
      <xdr:nvSpPr>
        <xdr:cNvPr id="19" name="四角形: 角を丸くする 6">
          <a:extLst>
            <a:ext uri="{FF2B5EF4-FFF2-40B4-BE49-F238E27FC236}">
              <a16:creationId xmlns:a16="http://schemas.microsoft.com/office/drawing/2014/main" id="{00000000-0008-0000-0200-000007000000}"/>
            </a:ext>
          </a:extLst>
        </xdr:cNvPr>
        <xdr:cNvSpPr/>
      </xdr:nvSpPr>
      <xdr:spPr>
        <a:xfrm>
          <a:off x="6324600" y="1594757"/>
          <a:ext cx="1593034" cy="247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13</xdr:row>
      <xdr:rowOff>86558</xdr:rowOff>
    </xdr:from>
    <xdr:to>
      <xdr:col>15</xdr:col>
      <xdr:colOff>40820</xdr:colOff>
      <xdr:row>17</xdr:row>
      <xdr:rowOff>160071</xdr:rowOff>
    </xdr:to>
    <xdr:sp macro="" textlink="">
      <xdr:nvSpPr>
        <xdr:cNvPr id="20" name="吹き出し: 角を丸めた四角形 11">
          <a:extLst>
            <a:ext uri="{FF2B5EF4-FFF2-40B4-BE49-F238E27FC236}">
              <a16:creationId xmlns:a16="http://schemas.microsoft.com/office/drawing/2014/main" id="{00000000-0008-0000-0200-00000C000000}"/>
            </a:ext>
          </a:extLst>
        </xdr:cNvPr>
        <xdr:cNvSpPr/>
      </xdr:nvSpPr>
      <xdr:spPr>
        <a:xfrm>
          <a:off x="6045200" y="3159958"/>
          <a:ext cx="1895020" cy="1000613"/>
        </a:xfrm>
        <a:prstGeom prst="wedgeRoundRectCallout">
          <a:avLst>
            <a:gd name="adj1" fmla="val -15802"/>
            <a:gd name="adj2" fmla="val 12652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分割払いの場合、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支払対象を選択 ”○”して下さい。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今回請求を選択 ”○” すると請求額が自動表示します。</a:t>
          </a:r>
        </a:p>
      </xdr:txBody>
    </xdr:sp>
    <xdr:clientData/>
  </xdr:twoCellAnchor>
  <xdr:twoCellAnchor>
    <xdr:from>
      <xdr:col>8</xdr:col>
      <xdr:colOff>81642</xdr:colOff>
      <xdr:row>16</xdr:row>
      <xdr:rowOff>33338</xdr:rowOff>
    </xdr:from>
    <xdr:to>
      <xdr:col>11</xdr:col>
      <xdr:colOff>42408</xdr:colOff>
      <xdr:row>17</xdr:row>
      <xdr:rowOff>276565</xdr:rowOff>
    </xdr:to>
    <xdr:sp macro="" textlink="">
      <xdr:nvSpPr>
        <xdr:cNvPr id="21" name="四角形: 角を丸くする 14">
          <a:extLst>
            <a:ext uri="{FF2B5EF4-FFF2-40B4-BE49-F238E27FC236}">
              <a16:creationId xmlns:a16="http://schemas.microsoft.com/office/drawing/2014/main" id="{00000000-0008-0000-0200-00000F000000}"/>
            </a:ext>
          </a:extLst>
        </xdr:cNvPr>
        <xdr:cNvSpPr/>
      </xdr:nvSpPr>
      <xdr:spPr>
        <a:xfrm>
          <a:off x="3939267" y="3652838"/>
          <a:ext cx="1522866" cy="58612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693964</xdr:colOff>
      <xdr:row>15</xdr:row>
      <xdr:rowOff>163287</xdr:rowOff>
    </xdr:from>
    <xdr:to>
      <xdr:col>14</xdr:col>
      <xdr:colOff>802821</xdr:colOff>
      <xdr:row>17</xdr:row>
      <xdr:rowOff>68035</xdr:rowOff>
    </xdr:to>
    <xdr:sp macro="" textlink="">
      <xdr:nvSpPr>
        <xdr:cNvPr id="22" name="四角形: 角を丸くする 15">
          <a:extLst>
            <a:ext uri="{FF2B5EF4-FFF2-40B4-BE49-F238E27FC236}">
              <a16:creationId xmlns:a16="http://schemas.microsoft.com/office/drawing/2014/main" id="{00000000-0008-0000-0200-000010000000}"/>
            </a:ext>
          </a:extLst>
        </xdr:cNvPr>
        <xdr:cNvSpPr/>
      </xdr:nvSpPr>
      <xdr:spPr>
        <a:xfrm>
          <a:off x="6177643" y="3605894"/>
          <a:ext cx="1660071" cy="42182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42408</xdr:colOff>
      <xdr:row>16</xdr:row>
      <xdr:rowOff>315006</xdr:rowOff>
    </xdr:from>
    <xdr:to>
      <xdr:col>12</xdr:col>
      <xdr:colOff>707572</xdr:colOff>
      <xdr:row>16</xdr:row>
      <xdr:rowOff>326402</xdr:rowOff>
    </xdr:to>
    <xdr:cxnSp macro="">
      <xdr:nvCxnSpPr>
        <xdr:cNvPr id="23" name="直線矢印コネクタ 22">
          <a:extLst>
            <a:ext uri="{FF2B5EF4-FFF2-40B4-BE49-F238E27FC236}">
              <a16:creationId xmlns:a16="http://schemas.microsoft.com/office/drawing/2014/main" id="{00000000-0008-0000-0200-000011000000}"/>
            </a:ext>
          </a:extLst>
        </xdr:cNvPr>
        <xdr:cNvCxnSpPr>
          <a:endCxn id="21" idx="3"/>
        </xdr:cNvCxnSpPr>
      </xdr:nvCxnSpPr>
      <xdr:spPr>
        <a:xfrm flipH="1">
          <a:off x="5462133" y="3934506"/>
          <a:ext cx="712789" cy="1139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353786</xdr:colOff>
      <xdr:row>10</xdr:row>
      <xdr:rowOff>13607</xdr:rowOff>
    </xdr:from>
    <xdr:to>
      <xdr:col>7</xdr:col>
      <xdr:colOff>13607</xdr:colOff>
      <xdr:row>14</xdr:row>
      <xdr:rowOff>39529</xdr:rowOff>
    </xdr:to>
    <xdr:sp macro="" textlink="">
      <xdr:nvSpPr>
        <xdr:cNvPr id="24" name="吹き出し: 角を丸めた四角形 9">
          <a:extLst>
            <a:ext uri="{FF2B5EF4-FFF2-40B4-BE49-F238E27FC236}">
              <a16:creationId xmlns:a16="http://schemas.microsoft.com/office/drawing/2014/main" id="{00000000-0008-0000-0200-00000A000000}"/>
            </a:ext>
          </a:extLst>
        </xdr:cNvPr>
        <xdr:cNvSpPr/>
      </xdr:nvSpPr>
      <xdr:spPr>
        <a:xfrm>
          <a:off x="435429" y="2585357"/>
          <a:ext cx="2762249" cy="815136"/>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twoCellAnchor>
    <xdr:from>
      <xdr:col>7</xdr:col>
      <xdr:colOff>190501</xdr:colOff>
      <xdr:row>20</xdr:row>
      <xdr:rowOff>4763</xdr:rowOff>
    </xdr:from>
    <xdr:to>
      <xdr:col>9</xdr:col>
      <xdr:colOff>17192</xdr:colOff>
      <xdr:row>20</xdr:row>
      <xdr:rowOff>280988</xdr:rowOff>
    </xdr:to>
    <xdr:sp macro="" textlink="">
      <xdr:nvSpPr>
        <xdr:cNvPr id="25" name="四角形: 角を丸くする 10">
          <a:extLst>
            <a:ext uri="{FF2B5EF4-FFF2-40B4-BE49-F238E27FC236}">
              <a16:creationId xmlns:a16="http://schemas.microsoft.com/office/drawing/2014/main" id="{00000000-0008-0000-0200-00000B000000}"/>
            </a:ext>
          </a:extLst>
        </xdr:cNvPr>
        <xdr:cNvSpPr/>
      </xdr:nvSpPr>
      <xdr:spPr>
        <a:xfrm>
          <a:off x="3362326" y="4576763"/>
          <a:ext cx="125544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30615</xdr:colOff>
      <xdr:row>21</xdr:row>
      <xdr:rowOff>18370</xdr:rowOff>
    </xdr:from>
    <xdr:to>
      <xdr:col>13</xdr:col>
      <xdr:colOff>649942</xdr:colOff>
      <xdr:row>21</xdr:row>
      <xdr:rowOff>297770</xdr:rowOff>
    </xdr:to>
    <xdr:sp macro="" textlink="">
      <xdr:nvSpPr>
        <xdr:cNvPr id="26" name="四角形: 角を丸くする 12">
          <a:extLst>
            <a:ext uri="{FF2B5EF4-FFF2-40B4-BE49-F238E27FC236}">
              <a16:creationId xmlns:a16="http://schemas.microsoft.com/office/drawing/2014/main" id="{00000000-0008-0000-0200-00000D000000}"/>
            </a:ext>
          </a:extLst>
        </xdr:cNvPr>
        <xdr:cNvSpPr/>
      </xdr:nvSpPr>
      <xdr:spPr>
        <a:xfrm>
          <a:off x="6385151" y="4876120"/>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665268</xdr:colOff>
      <xdr:row>24</xdr:row>
      <xdr:rowOff>27214</xdr:rowOff>
    </xdr:from>
    <xdr:to>
      <xdr:col>14</xdr:col>
      <xdr:colOff>838099</xdr:colOff>
      <xdr:row>24</xdr:row>
      <xdr:rowOff>300998</xdr:rowOff>
    </xdr:to>
    <xdr:sp macro="" textlink="">
      <xdr:nvSpPr>
        <xdr:cNvPr id="27" name="四角形: 角を丸くする 24">
          <a:extLst>
            <a:ext uri="{FF2B5EF4-FFF2-40B4-BE49-F238E27FC236}">
              <a16:creationId xmlns:a16="http://schemas.microsoft.com/office/drawing/2014/main" id="{00000000-0008-0000-0200-000019000000}"/>
            </a:ext>
          </a:extLst>
        </xdr:cNvPr>
        <xdr:cNvSpPr/>
      </xdr:nvSpPr>
      <xdr:spPr>
        <a:xfrm>
          <a:off x="7008918" y="5199289"/>
          <a:ext cx="858631" cy="2737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33618</xdr:colOff>
      <xdr:row>36</xdr:row>
      <xdr:rowOff>31977</xdr:rowOff>
    </xdr:from>
    <xdr:to>
      <xdr:col>14</xdr:col>
      <xdr:colOff>818030</xdr:colOff>
      <xdr:row>36</xdr:row>
      <xdr:rowOff>308202</xdr:rowOff>
    </xdr:to>
    <xdr:sp macro="" textlink="">
      <xdr:nvSpPr>
        <xdr:cNvPr id="30" name="四角形: 角を丸くする 10">
          <a:extLst>
            <a:ext uri="{FF2B5EF4-FFF2-40B4-BE49-F238E27FC236}">
              <a16:creationId xmlns:a16="http://schemas.microsoft.com/office/drawing/2014/main" id="{00000000-0008-0000-0200-00000B000000}"/>
            </a:ext>
          </a:extLst>
        </xdr:cNvPr>
        <xdr:cNvSpPr/>
      </xdr:nvSpPr>
      <xdr:spPr>
        <a:xfrm>
          <a:off x="109818" y="6956652"/>
          <a:ext cx="7737662"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111579</xdr:colOff>
      <xdr:row>28</xdr:row>
      <xdr:rowOff>81643</xdr:rowOff>
    </xdr:from>
    <xdr:to>
      <xdr:col>12</xdr:col>
      <xdr:colOff>843642</xdr:colOff>
      <xdr:row>35</xdr:row>
      <xdr:rowOff>69465</xdr:rowOff>
    </xdr:to>
    <xdr:sp macro="" textlink="">
      <xdr:nvSpPr>
        <xdr:cNvPr id="31" name="吹き出し: 角を丸めた四角形 9">
          <a:extLst>
            <a:ext uri="{FF2B5EF4-FFF2-40B4-BE49-F238E27FC236}">
              <a16:creationId xmlns:a16="http://schemas.microsoft.com/office/drawing/2014/main" id="{00000000-0008-0000-0200-00000A000000}"/>
            </a:ext>
          </a:extLst>
        </xdr:cNvPr>
        <xdr:cNvSpPr/>
      </xdr:nvSpPr>
      <xdr:spPr>
        <a:xfrm>
          <a:off x="2197554" y="6396718"/>
          <a:ext cx="4113438" cy="292622"/>
        </a:xfrm>
        <a:prstGeom prst="wedgeRoundRectCallout">
          <a:avLst>
            <a:gd name="adj1" fmla="val -37411"/>
            <a:gd name="adj2" fmla="val 13993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16</xdr:col>
      <xdr:colOff>25400</xdr:colOff>
      <xdr:row>21</xdr:row>
      <xdr:rowOff>0</xdr:rowOff>
    </xdr:from>
    <xdr:to>
      <xdr:col>17</xdr:col>
      <xdr:colOff>5100864</xdr:colOff>
      <xdr:row>24</xdr:row>
      <xdr:rowOff>25400</xdr:rowOff>
    </xdr:to>
    <xdr:sp macro="" textlink="">
      <xdr:nvSpPr>
        <xdr:cNvPr id="32" name="吹き出し: 角を丸めた四角形 13">
          <a:extLst>
            <a:ext uri="{FF2B5EF4-FFF2-40B4-BE49-F238E27FC236}">
              <a16:creationId xmlns:a16="http://schemas.microsoft.com/office/drawing/2014/main" id="{00000000-0008-0000-0000-00000E000000}"/>
            </a:ext>
          </a:extLst>
        </xdr:cNvPr>
        <xdr:cNvSpPr/>
      </xdr:nvSpPr>
      <xdr:spPr>
        <a:xfrm>
          <a:off x="8128000" y="4902200"/>
          <a:ext cx="5723164" cy="342900"/>
        </a:xfrm>
        <a:prstGeom prst="wedgeRoundRectCallout">
          <a:avLst>
            <a:gd name="adj1" fmla="val -53107"/>
            <a:gd name="adj2" fmla="val 2880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342900</xdr:rowOff>
        </xdr:to>
        <xdr:sp macro="" textlink="">
          <xdr:nvSpPr>
            <xdr:cNvPr id="5121" name="Group Box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9525</xdr:rowOff>
        </xdr:to>
        <xdr:sp macro="" textlink="">
          <xdr:nvSpPr>
            <xdr:cNvPr id="5122" name="Group Box 13"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85725</xdr:colOff>
          <xdr:row>47</xdr:row>
          <xdr:rowOff>85725</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819150</xdr:colOff>
          <xdr:row>44</xdr:row>
          <xdr:rowOff>180975</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0</xdr:colOff>
          <xdr:row>45</xdr:row>
          <xdr:rowOff>152400</xdr:rowOff>
        </xdr:to>
        <xdr:sp macro="" textlink="">
          <xdr:nvSpPr>
            <xdr:cNvPr id="5125" name="Option Button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5128" name="Option Button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5129" name="Option Button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5130" name="Option Button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180975</xdr:colOff>
          <xdr:row>47</xdr:row>
          <xdr:rowOff>314325</xdr:rowOff>
        </xdr:to>
        <xdr:sp macro="" textlink="">
          <xdr:nvSpPr>
            <xdr:cNvPr id="5131" name="Option Button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342900</xdr:colOff>
          <xdr:row>47</xdr:row>
          <xdr:rowOff>323850</xdr:rowOff>
        </xdr:to>
        <xdr:sp macro="" textlink="">
          <xdr:nvSpPr>
            <xdr:cNvPr id="5132" name="Option Button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37510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63953</xdr:colOff>
      <xdr:row>0</xdr:row>
      <xdr:rowOff>144235</xdr:rowOff>
    </xdr:from>
    <xdr:to>
      <xdr:col>8</xdr:col>
      <xdr:colOff>432706</xdr:colOff>
      <xdr:row>2</xdr:row>
      <xdr:rowOff>157843</xdr:rowOff>
    </xdr:to>
    <xdr:sp macro="" textlink="">
      <xdr:nvSpPr>
        <xdr:cNvPr id="17" name="メモ 16"/>
        <xdr:cNvSpPr/>
      </xdr:nvSpPr>
      <xdr:spPr>
        <a:xfrm>
          <a:off x="1216478" y="144235"/>
          <a:ext cx="3073853" cy="537483"/>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増額の場合</a:t>
          </a:r>
        </a:p>
      </xdr:txBody>
    </xdr:sp>
    <xdr:clientData/>
  </xdr:twoCellAnchor>
  <xdr:twoCellAnchor>
    <xdr:from>
      <xdr:col>1</xdr:col>
      <xdr:colOff>353786</xdr:colOff>
      <xdr:row>5</xdr:row>
      <xdr:rowOff>190499</xdr:rowOff>
    </xdr:from>
    <xdr:to>
      <xdr:col>7</xdr:col>
      <xdr:colOff>13608</xdr:colOff>
      <xdr:row>8</xdr:row>
      <xdr:rowOff>154599</xdr:rowOff>
    </xdr:to>
    <xdr:sp macro="" textlink="">
      <xdr:nvSpPr>
        <xdr:cNvPr id="18" name="吹き出し: 角を丸めた四角形 7">
          <a:extLst>
            <a:ext uri="{FF2B5EF4-FFF2-40B4-BE49-F238E27FC236}">
              <a16:creationId xmlns:a16="http://schemas.microsoft.com/office/drawing/2014/main" id="{00000000-0008-0000-0200-000008000000}"/>
            </a:ext>
          </a:extLst>
        </xdr:cNvPr>
        <xdr:cNvSpPr/>
      </xdr:nvSpPr>
      <xdr:spPr>
        <a:xfrm>
          <a:off x="429986" y="1400174"/>
          <a:ext cx="2755447" cy="764200"/>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12</xdr:col>
      <xdr:colOff>857250</xdr:colOff>
      <xdr:row>6</xdr:row>
      <xdr:rowOff>13607</xdr:rowOff>
    </xdr:from>
    <xdr:to>
      <xdr:col>15</xdr:col>
      <xdr:colOff>21409</xdr:colOff>
      <xdr:row>7</xdr:row>
      <xdr:rowOff>3832</xdr:rowOff>
    </xdr:to>
    <xdr:sp macro="" textlink="">
      <xdr:nvSpPr>
        <xdr:cNvPr id="19" name="四角形: 角を丸くする 6">
          <a:extLst>
            <a:ext uri="{FF2B5EF4-FFF2-40B4-BE49-F238E27FC236}">
              <a16:creationId xmlns:a16="http://schemas.microsoft.com/office/drawing/2014/main" id="{00000000-0008-0000-0200-000007000000}"/>
            </a:ext>
          </a:extLst>
        </xdr:cNvPr>
        <xdr:cNvSpPr/>
      </xdr:nvSpPr>
      <xdr:spPr>
        <a:xfrm>
          <a:off x="6324600" y="1594757"/>
          <a:ext cx="1593034" cy="247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13</xdr:row>
      <xdr:rowOff>81643</xdr:rowOff>
    </xdr:from>
    <xdr:to>
      <xdr:col>15</xdr:col>
      <xdr:colOff>40820</xdr:colOff>
      <xdr:row>17</xdr:row>
      <xdr:rowOff>174058</xdr:rowOff>
    </xdr:to>
    <xdr:sp macro="" textlink="">
      <xdr:nvSpPr>
        <xdr:cNvPr id="20" name="吹き出し: 角を丸めた四角形 11">
          <a:extLst>
            <a:ext uri="{FF2B5EF4-FFF2-40B4-BE49-F238E27FC236}">
              <a16:creationId xmlns:a16="http://schemas.microsoft.com/office/drawing/2014/main" id="{00000000-0008-0000-0200-00000C000000}"/>
            </a:ext>
          </a:extLst>
        </xdr:cNvPr>
        <xdr:cNvSpPr/>
      </xdr:nvSpPr>
      <xdr:spPr>
        <a:xfrm>
          <a:off x="6055179" y="3116036"/>
          <a:ext cx="1891391" cy="1017701"/>
        </a:xfrm>
        <a:prstGeom prst="wedgeRoundRectCallout">
          <a:avLst>
            <a:gd name="adj1" fmla="val -29349"/>
            <a:gd name="adj2" fmla="val 183528"/>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増額の場合、</a:t>
          </a:r>
          <a:endParaRPr kumimoji="1" lang="en-US" altLang="ja-JP" sz="9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支払対象を選択 ”○”して下さい。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今回請求を選択 ”○” すると請求額が自動表示します。</a:t>
          </a:r>
        </a:p>
      </xdr:txBody>
    </xdr:sp>
    <xdr:clientData/>
  </xdr:twoCellAnchor>
  <xdr:twoCellAnchor>
    <xdr:from>
      <xdr:col>8</xdr:col>
      <xdr:colOff>81642</xdr:colOff>
      <xdr:row>16</xdr:row>
      <xdr:rowOff>18370</xdr:rowOff>
    </xdr:from>
    <xdr:to>
      <xdr:col>11</xdr:col>
      <xdr:colOff>42408</xdr:colOff>
      <xdr:row>17</xdr:row>
      <xdr:rowOff>261597</xdr:rowOff>
    </xdr:to>
    <xdr:sp macro="" textlink="">
      <xdr:nvSpPr>
        <xdr:cNvPr id="21" name="四角形: 角を丸くする 14">
          <a:extLst>
            <a:ext uri="{FF2B5EF4-FFF2-40B4-BE49-F238E27FC236}">
              <a16:creationId xmlns:a16="http://schemas.microsoft.com/office/drawing/2014/main" id="{00000000-0008-0000-0200-00000F000000}"/>
            </a:ext>
          </a:extLst>
        </xdr:cNvPr>
        <xdr:cNvSpPr/>
      </xdr:nvSpPr>
      <xdr:spPr>
        <a:xfrm>
          <a:off x="3946071" y="3637870"/>
          <a:ext cx="1525587" cy="5834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680357</xdr:colOff>
      <xdr:row>15</xdr:row>
      <xdr:rowOff>163287</xdr:rowOff>
    </xdr:from>
    <xdr:to>
      <xdr:col>14</xdr:col>
      <xdr:colOff>816428</xdr:colOff>
      <xdr:row>17</xdr:row>
      <xdr:rowOff>68035</xdr:rowOff>
    </xdr:to>
    <xdr:sp macro="" textlink="">
      <xdr:nvSpPr>
        <xdr:cNvPr id="22" name="四角形: 角を丸くする 15">
          <a:extLst>
            <a:ext uri="{FF2B5EF4-FFF2-40B4-BE49-F238E27FC236}">
              <a16:creationId xmlns:a16="http://schemas.microsoft.com/office/drawing/2014/main" id="{00000000-0008-0000-0200-000010000000}"/>
            </a:ext>
          </a:extLst>
        </xdr:cNvPr>
        <xdr:cNvSpPr/>
      </xdr:nvSpPr>
      <xdr:spPr>
        <a:xfrm>
          <a:off x="6164036" y="3605894"/>
          <a:ext cx="1687285" cy="42182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353786</xdr:colOff>
      <xdr:row>10</xdr:row>
      <xdr:rowOff>13607</xdr:rowOff>
    </xdr:from>
    <xdr:to>
      <xdr:col>7</xdr:col>
      <xdr:colOff>13607</xdr:colOff>
      <xdr:row>14</xdr:row>
      <xdr:rowOff>39529</xdr:rowOff>
    </xdr:to>
    <xdr:sp macro="" textlink="">
      <xdr:nvSpPr>
        <xdr:cNvPr id="24" name="吹き出し: 角を丸めた四角形 9">
          <a:extLst>
            <a:ext uri="{FF2B5EF4-FFF2-40B4-BE49-F238E27FC236}">
              <a16:creationId xmlns:a16="http://schemas.microsoft.com/office/drawing/2014/main" id="{00000000-0008-0000-0200-00000A000000}"/>
            </a:ext>
          </a:extLst>
        </xdr:cNvPr>
        <xdr:cNvSpPr/>
      </xdr:nvSpPr>
      <xdr:spPr>
        <a:xfrm>
          <a:off x="429986" y="2585357"/>
          <a:ext cx="2755446" cy="816497"/>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twoCellAnchor>
    <xdr:from>
      <xdr:col>7</xdr:col>
      <xdr:colOff>190501</xdr:colOff>
      <xdr:row>20</xdr:row>
      <xdr:rowOff>4763</xdr:rowOff>
    </xdr:from>
    <xdr:to>
      <xdr:col>9</xdr:col>
      <xdr:colOff>17192</xdr:colOff>
      <xdr:row>20</xdr:row>
      <xdr:rowOff>280988</xdr:rowOff>
    </xdr:to>
    <xdr:sp macro="" textlink="">
      <xdr:nvSpPr>
        <xdr:cNvPr id="25" name="四角形: 角を丸くする 10">
          <a:extLst>
            <a:ext uri="{FF2B5EF4-FFF2-40B4-BE49-F238E27FC236}">
              <a16:creationId xmlns:a16="http://schemas.microsoft.com/office/drawing/2014/main" id="{00000000-0008-0000-0200-00000B000000}"/>
            </a:ext>
          </a:extLst>
        </xdr:cNvPr>
        <xdr:cNvSpPr/>
      </xdr:nvSpPr>
      <xdr:spPr>
        <a:xfrm>
          <a:off x="3362326" y="4576763"/>
          <a:ext cx="125544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71436</xdr:colOff>
      <xdr:row>26</xdr:row>
      <xdr:rowOff>4763</xdr:rowOff>
    </xdr:from>
    <xdr:to>
      <xdr:col>14</xdr:col>
      <xdr:colOff>10406</xdr:colOff>
      <xdr:row>26</xdr:row>
      <xdr:rowOff>284163</xdr:rowOff>
    </xdr:to>
    <xdr:sp macro="" textlink="">
      <xdr:nvSpPr>
        <xdr:cNvPr id="26" name="四角形: 角を丸くする 12">
          <a:extLst>
            <a:ext uri="{FF2B5EF4-FFF2-40B4-BE49-F238E27FC236}">
              <a16:creationId xmlns:a16="http://schemas.microsoft.com/office/drawing/2014/main" id="{00000000-0008-0000-0200-00000D000000}"/>
            </a:ext>
          </a:extLst>
        </xdr:cNvPr>
        <xdr:cNvSpPr/>
      </xdr:nvSpPr>
      <xdr:spPr>
        <a:xfrm>
          <a:off x="6425972" y="5733370"/>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665268</xdr:colOff>
      <xdr:row>24</xdr:row>
      <xdr:rowOff>27214</xdr:rowOff>
    </xdr:from>
    <xdr:to>
      <xdr:col>14</xdr:col>
      <xdr:colOff>838099</xdr:colOff>
      <xdr:row>24</xdr:row>
      <xdr:rowOff>300998</xdr:rowOff>
    </xdr:to>
    <xdr:sp macro="" textlink="">
      <xdr:nvSpPr>
        <xdr:cNvPr id="27" name="四角形: 角を丸くする 24">
          <a:extLst>
            <a:ext uri="{FF2B5EF4-FFF2-40B4-BE49-F238E27FC236}">
              <a16:creationId xmlns:a16="http://schemas.microsoft.com/office/drawing/2014/main" id="{00000000-0008-0000-0200-000019000000}"/>
            </a:ext>
          </a:extLst>
        </xdr:cNvPr>
        <xdr:cNvSpPr/>
      </xdr:nvSpPr>
      <xdr:spPr>
        <a:xfrm>
          <a:off x="7008918" y="5199289"/>
          <a:ext cx="858631" cy="2737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33618</xdr:colOff>
      <xdr:row>36</xdr:row>
      <xdr:rowOff>31977</xdr:rowOff>
    </xdr:from>
    <xdr:to>
      <xdr:col>14</xdr:col>
      <xdr:colOff>818030</xdr:colOff>
      <xdr:row>36</xdr:row>
      <xdr:rowOff>308202</xdr:rowOff>
    </xdr:to>
    <xdr:sp macro="" textlink="">
      <xdr:nvSpPr>
        <xdr:cNvPr id="28" name="四角形: 角を丸くする 10">
          <a:extLst>
            <a:ext uri="{FF2B5EF4-FFF2-40B4-BE49-F238E27FC236}">
              <a16:creationId xmlns:a16="http://schemas.microsoft.com/office/drawing/2014/main" id="{00000000-0008-0000-0200-00000B000000}"/>
            </a:ext>
          </a:extLst>
        </xdr:cNvPr>
        <xdr:cNvSpPr/>
      </xdr:nvSpPr>
      <xdr:spPr>
        <a:xfrm>
          <a:off x="109818" y="6956652"/>
          <a:ext cx="7737662"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111579</xdr:colOff>
      <xdr:row>38</xdr:row>
      <xdr:rowOff>58852</xdr:rowOff>
    </xdr:from>
    <xdr:to>
      <xdr:col>12</xdr:col>
      <xdr:colOff>843642</xdr:colOff>
      <xdr:row>39</xdr:row>
      <xdr:rowOff>0</xdr:rowOff>
    </xdr:to>
    <xdr:sp macro="" textlink="">
      <xdr:nvSpPr>
        <xdr:cNvPr id="29" name="吹き出し: 角を丸めた四角形 9">
          <a:extLst>
            <a:ext uri="{FF2B5EF4-FFF2-40B4-BE49-F238E27FC236}">
              <a16:creationId xmlns:a16="http://schemas.microsoft.com/office/drawing/2014/main" id="{00000000-0008-0000-0200-00000A000000}"/>
            </a:ext>
          </a:extLst>
        </xdr:cNvPr>
        <xdr:cNvSpPr/>
      </xdr:nvSpPr>
      <xdr:spPr>
        <a:xfrm>
          <a:off x="2207079" y="7393102"/>
          <a:ext cx="4120242" cy="576263"/>
        </a:xfrm>
        <a:prstGeom prst="wedgeRoundRectCallout">
          <a:avLst>
            <a:gd name="adj1" fmla="val -38402"/>
            <a:gd name="adj2" fmla="val -82885"/>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変更後の契約額・消費税額に相違がないか、ご確認下さい。</a:t>
          </a:r>
        </a:p>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7</xdr:col>
      <xdr:colOff>151379</xdr:colOff>
      <xdr:row>26</xdr:row>
      <xdr:rowOff>27214</xdr:rowOff>
    </xdr:from>
    <xdr:to>
      <xdr:col>9</xdr:col>
      <xdr:colOff>2789</xdr:colOff>
      <xdr:row>26</xdr:row>
      <xdr:rowOff>272483</xdr:rowOff>
    </xdr:to>
    <xdr:sp macro="" textlink="">
      <xdr:nvSpPr>
        <xdr:cNvPr id="33" name="四角形: 角を丸くする 28">
          <a:extLst>
            <a:ext uri="{FF2B5EF4-FFF2-40B4-BE49-F238E27FC236}">
              <a16:creationId xmlns:a16="http://schemas.microsoft.com/office/drawing/2014/main" id="{00000000-0008-0000-0400-00001D000000}"/>
            </a:ext>
          </a:extLst>
        </xdr:cNvPr>
        <xdr:cNvSpPr/>
      </xdr:nvSpPr>
      <xdr:spPr>
        <a:xfrm>
          <a:off x="3335450" y="5755821"/>
          <a:ext cx="1280160" cy="24526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160242</xdr:colOff>
      <xdr:row>26</xdr:row>
      <xdr:rowOff>36739</xdr:rowOff>
    </xdr:from>
    <xdr:to>
      <xdr:col>4</xdr:col>
      <xdr:colOff>240831</xdr:colOff>
      <xdr:row>26</xdr:row>
      <xdr:rowOff>272483</xdr:rowOff>
    </xdr:to>
    <xdr:sp macro="" textlink="">
      <xdr:nvSpPr>
        <xdr:cNvPr id="34" name="四角形: 角を丸くする 30">
          <a:extLst>
            <a:ext uri="{FF2B5EF4-FFF2-40B4-BE49-F238E27FC236}">
              <a16:creationId xmlns:a16="http://schemas.microsoft.com/office/drawing/2014/main" id="{00000000-0008-0000-0400-00001F000000}"/>
            </a:ext>
          </a:extLst>
        </xdr:cNvPr>
        <xdr:cNvSpPr/>
      </xdr:nvSpPr>
      <xdr:spPr>
        <a:xfrm>
          <a:off x="241885" y="5765346"/>
          <a:ext cx="1563767" cy="23574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25</xdr:row>
      <xdr:rowOff>176892</xdr:rowOff>
    </xdr:from>
    <xdr:to>
      <xdr:col>7</xdr:col>
      <xdr:colOff>103278</xdr:colOff>
      <xdr:row>27</xdr:row>
      <xdr:rowOff>163286</xdr:rowOff>
    </xdr:to>
    <xdr:sp macro="" textlink="">
      <xdr:nvSpPr>
        <xdr:cNvPr id="36" name="吹き出し: 角を丸めた四角形 23551">
          <a:extLst>
            <a:ext uri="{FF2B5EF4-FFF2-40B4-BE49-F238E27FC236}">
              <a16:creationId xmlns:a16="http://schemas.microsoft.com/office/drawing/2014/main" id="{00000000-0008-0000-0400-0000005C0000}"/>
            </a:ext>
          </a:extLst>
        </xdr:cNvPr>
        <xdr:cNvSpPr/>
      </xdr:nvSpPr>
      <xdr:spPr>
        <a:xfrm>
          <a:off x="2109107" y="5674178"/>
          <a:ext cx="1178242" cy="517072"/>
        </a:xfrm>
        <a:prstGeom prst="wedgeRoundRectCallout">
          <a:avLst>
            <a:gd name="adj1" fmla="val -72984"/>
            <a:gd name="adj2" fmla="val -936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契約ごとに時系列で記入して下さい。</a:t>
          </a:r>
        </a:p>
      </xdr:txBody>
    </xdr:sp>
    <xdr:clientData/>
  </xdr:twoCellAnchor>
  <xdr:twoCellAnchor>
    <xdr:from>
      <xdr:col>6</xdr:col>
      <xdr:colOff>27213</xdr:colOff>
      <xdr:row>27</xdr:row>
      <xdr:rowOff>244929</xdr:rowOff>
    </xdr:from>
    <xdr:to>
      <xdr:col>8</xdr:col>
      <xdr:colOff>612320</xdr:colOff>
      <xdr:row>35</xdr:row>
      <xdr:rowOff>216762</xdr:rowOff>
    </xdr:to>
    <xdr:sp macro="" textlink="">
      <xdr:nvSpPr>
        <xdr:cNvPr id="37" name="吹き出し: 角を丸めた四角形 29">
          <a:extLst>
            <a:ext uri="{FF2B5EF4-FFF2-40B4-BE49-F238E27FC236}">
              <a16:creationId xmlns:a16="http://schemas.microsoft.com/office/drawing/2014/main" id="{00000000-0008-0000-0400-00001E000000}"/>
            </a:ext>
          </a:extLst>
        </xdr:cNvPr>
        <xdr:cNvSpPr/>
      </xdr:nvSpPr>
      <xdr:spPr>
        <a:xfrm>
          <a:off x="2122713" y="6272893"/>
          <a:ext cx="2354036" cy="556940"/>
        </a:xfrm>
        <a:prstGeom prst="wedgeRoundRectCallout">
          <a:avLst>
            <a:gd name="adj1" fmla="val 37589"/>
            <a:gd name="adj2" fmla="val -9786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増額金額を入力して下さい。消費税額は計上すべき消費税額を自動表示します。</a:t>
          </a:r>
        </a:p>
      </xdr:txBody>
    </xdr:sp>
    <xdr:clientData/>
  </xdr:twoCellAnchor>
  <xdr:twoCellAnchor>
    <xdr:from>
      <xdr:col>11</xdr:col>
      <xdr:colOff>28575</xdr:colOff>
      <xdr:row>16</xdr:row>
      <xdr:rowOff>333375</xdr:rowOff>
    </xdr:from>
    <xdr:to>
      <xdr:col>12</xdr:col>
      <xdr:colOff>666018</xdr:colOff>
      <xdr:row>16</xdr:row>
      <xdr:rowOff>336515</xdr:rowOff>
    </xdr:to>
    <xdr:cxnSp macro="">
      <xdr:nvCxnSpPr>
        <xdr:cNvPr id="38" name="直線矢印コネクタ 37">
          <a:extLst>
            <a:ext uri="{FF2B5EF4-FFF2-40B4-BE49-F238E27FC236}">
              <a16:creationId xmlns:a16="http://schemas.microsoft.com/office/drawing/2014/main" id="{00000000-0008-0000-0200-000011000000}"/>
            </a:ext>
          </a:extLst>
        </xdr:cNvPr>
        <xdr:cNvCxnSpPr/>
      </xdr:nvCxnSpPr>
      <xdr:spPr>
        <a:xfrm flipH="1">
          <a:off x="5448300" y="3952875"/>
          <a:ext cx="685068" cy="3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20</xdr:row>
      <xdr:rowOff>266700</xdr:rowOff>
    </xdr:from>
    <xdr:to>
      <xdr:col>17</xdr:col>
      <xdr:colOff>5075464</xdr:colOff>
      <xdr:row>22</xdr:row>
      <xdr:rowOff>0</xdr:rowOff>
    </xdr:to>
    <xdr:sp macro="" textlink="">
      <xdr:nvSpPr>
        <xdr:cNvPr id="35" name="吹き出し: 角を丸めた四角形 13">
          <a:extLst>
            <a:ext uri="{FF2B5EF4-FFF2-40B4-BE49-F238E27FC236}">
              <a16:creationId xmlns:a16="http://schemas.microsoft.com/office/drawing/2014/main" id="{00000000-0008-0000-0000-00000E000000}"/>
            </a:ext>
          </a:extLst>
        </xdr:cNvPr>
        <xdr:cNvSpPr/>
      </xdr:nvSpPr>
      <xdr:spPr>
        <a:xfrm>
          <a:off x="8102600" y="4876800"/>
          <a:ext cx="5723164" cy="342900"/>
        </a:xfrm>
        <a:prstGeom prst="wedgeRoundRectCallout">
          <a:avLst>
            <a:gd name="adj1" fmla="val -53107"/>
            <a:gd name="adj2" fmla="val 4732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47</xdr:row>
          <xdr:rowOff>28575</xdr:rowOff>
        </xdr:from>
        <xdr:to>
          <xdr:col>8</xdr:col>
          <xdr:colOff>561975</xdr:colOff>
          <xdr:row>47</xdr:row>
          <xdr:rowOff>342900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43</xdr:row>
          <xdr:rowOff>38100</xdr:rowOff>
        </xdr:from>
        <xdr:to>
          <xdr:col>9</xdr:col>
          <xdr:colOff>9525</xdr:colOff>
          <xdr:row>47</xdr:row>
          <xdr:rowOff>9525</xdr:rowOff>
        </xdr:to>
        <xdr:sp macro="" textlink="">
          <xdr:nvSpPr>
            <xdr:cNvPr id="6146" name="Group Box 13" hidden="1">
              <a:extLst>
                <a:ext uri="{63B3BB69-23CF-44E3-9099-C40C66FF867C}">
                  <a14:compatExt spid="_x0000_s6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43</xdr:row>
          <xdr:rowOff>85725</xdr:rowOff>
        </xdr:from>
        <xdr:to>
          <xdr:col>15</xdr:col>
          <xdr:colOff>85725</xdr:colOff>
          <xdr:row>47</xdr:row>
          <xdr:rowOff>85725</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819150</xdr:colOff>
          <xdr:row>44</xdr:row>
          <xdr:rowOff>180975</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200025</xdr:rowOff>
        </xdr:from>
        <xdr:to>
          <xdr:col>15</xdr:col>
          <xdr:colOff>0</xdr:colOff>
          <xdr:row>45</xdr:row>
          <xdr:rowOff>152400</xdr:rowOff>
        </xdr:to>
        <xdr:sp macro="" textlink="">
          <xdr:nvSpPr>
            <xdr:cNvPr id="6149" name="Option Button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161925</xdr:rowOff>
        </xdr:from>
        <xdr:to>
          <xdr:col>14</xdr:col>
          <xdr:colOff>819150</xdr:colOff>
          <xdr:row>47</xdr:row>
          <xdr:rowOff>0</xdr:rowOff>
        </xdr:to>
        <xdr:sp macro="" textlink="">
          <xdr:nvSpPr>
            <xdr:cNvPr id="6150" name="Option Button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xdr:row>
          <xdr:rowOff>152400</xdr:rowOff>
        </xdr:from>
        <xdr:to>
          <xdr:col>8</xdr:col>
          <xdr:colOff>657225</xdr:colOff>
          <xdr:row>44</xdr:row>
          <xdr:rowOff>190500</xdr:rowOff>
        </xdr:to>
        <xdr:sp macro="" textlink="">
          <xdr:nvSpPr>
            <xdr:cNvPr id="6151" name="Option Button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152400</xdr:rowOff>
        </xdr:to>
        <xdr:sp macro="" textlink="">
          <xdr:nvSpPr>
            <xdr:cNvPr id="6152" name="Option Button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142875</xdr:rowOff>
        </xdr:from>
        <xdr:to>
          <xdr:col>8</xdr:col>
          <xdr:colOff>657225</xdr:colOff>
          <xdr:row>47</xdr:row>
          <xdr:rowOff>9525</xdr:rowOff>
        </xdr:to>
        <xdr:sp macro="" textlink="">
          <xdr:nvSpPr>
            <xdr:cNvPr id="6153" name="Option Button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47625</xdr:rowOff>
        </xdr:from>
        <xdr:to>
          <xdr:col>6</xdr:col>
          <xdr:colOff>342900</xdr:colOff>
          <xdr:row>47</xdr:row>
          <xdr:rowOff>323850</xdr:rowOff>
        </xdr:to>
        <xdr:sp macro="" textlink="">
          <xdr:nvSpPr>
            <xdr:cNvPr id="6154" name="Option Button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47</xdr:row>
          <xdr:rowOff>66675</xdr:rowOff>
        </xdr:from>
        <xdr:to>
          <xdr:col>7</xdr:col>
          <xdr:colOff>180975</xdr:colOff>
          <xdr:row>47</xdr:row>
          <xdr:rowOff>314325</xdr:rowOff>
        </xdr:to>
        <xdr:sp macro="" textlink="">
          <xdr:nvSpPr>
            <xdr:cNvPr id="6155" name="Option Button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47625</xdr:rowOff>
        </xdr:from>
        <xdr:to>
          <xdr:col>8</xdr:col>
          <xdr:colOff>342900</xdr:colOff>
          <xdr:row>47</xdr:row>
          <xdr:rowOff>323850</xdr:rowOff>
        </xdr:to>
        <xdr:sp macro="" textlink="">
          <xdr:nvSpPr>
            <xdr:cNvPr id="6156" name="Option Button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44</xdr:row>
      <xdr:rowOff>33618</xdr:rowOff>
    </xdr:from>
    <xdr:to>
      <xdr:col>16</xdr:col>
      <xdr:colOff>475071</xdr:colOff>
      <xdr:row>51</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37510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54429</xdr:colOff>
      <xdr:row>0</xdr:row>
      <xdr:rowOff>76199</xdr:rowOff>
    </xdr:from>
    <xdr:to>
      <xdr:col>10</xdr:col>
      <xdr:colOff>598716</xdr:colOff>
      <xdr:row>2</xdr:row>
      <xdr:rowOff>89807</xdr:rowOff>
    </xdr:to>
    <xdr:sp macro="" textlink="">
      <xdr:nvSpPr>
        <xdr:cNvPr id="17" name="メモ 16"/>
        <xdr:cNvSpPr/>
      </xdr:nvSpPr>
      <xdr:spPr>
        <a:xfrm>
          <a:off x="136072" y="76199"/>
          <a:ext cx="5252358" cy="530679"/>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第</a:t>
          </a:r>
          <a:r>
            <a:rPr kumimoji="1" lang="en-US" altLang="ja-JP" sz="1800" b="1">
              <a:solidFill>
                <a:schemeClr val="tx1"/>
              </a:solidFill>
            </a:rPr>
            <a:t>2</a:t>
          </a:r>
          <a:r>
            <a:rPr kumimoji="1" lang="ja-JP" altLang="en-US" sz="1800" b="1">
              <a:solidFill>
                <a:schemeClr val="tx1"/>
              </a:solidFill>
            </a:rPr>
            <a:t>回目支払いと増額を合算して支払う場合</a:t>
          </a:r>
        </a:p>
      </xdr:txBody>
    </xdr:sp>
    <xdr:clientData/>
  </xdr:twoCellAnchor>
  <xdr:twoCellAnchor>
    <xdr:from>
      <xdr:col>1</xdr:col>
      <xdr:colOff>353786</xdr:colOff>
      <xdr:row>5</xdr:row>
      <xdr:rowOff>190499</xdr:rowOff>
    </xdr:from>
    <xdr:to>
      <xdr:col>7</xdr:col>
      <xdr:colOff>13608</xdr:colOff>
      <xdr:row>8</xdr:row>
      <xdr:rowOff>154599</xdr:rowOff>
    </xdr:to>
    <xdr:sp macro="" textlink="">
      <xdr:nvSpPr>
        <xdr:cNvPr id="18" name="吹き出し: 角を丸めた四角形 7">
          <a:extLst>
            <a:ext uri="{FF2B5EF4-FFF2-40B4-BE49-F238E27FC236}">
              <a16:creationId xmlns:a16="http://schemas.microsoft.com/office/drawing/2014/main" id="{00000000-0008-0000-0200-000008000000}"/>
            </a:ext>
          </a:extLst>
        </xdr:cNvPr>
        <xdr:cNvSpPr/>
      </xdr:nvSpPr>
      <xdr:spPr>
        <a:xfrm>
          <a:off x="429986" y="1400174"/>
          <a:ext cx="2755447" cy="764200"/>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12</xdr:col>
      <xdr:colOff>857250</xdr:colOff>
      <xdr:row>6</xdr:row>
      <xdr:rowOff>13607</xdr:rowOff>
    </xdr:from>
    <xdr:to>
      <xdr:col>15</xdr:col>
      <xdr:colOff>21409</xdr:colOff>
      <xdr:row>7</xdr:row>
      <xdr:rowOff>3832</xdr:rowOff>
    </xdr:to>
    <xdr:sp macro="" textlink="">
      <xdr:nvSpPr>
        <xdr:cNvPr id="19" name="四角形: 角を丸くする 6">
          <a:extLst>
            <a:ext uri="{FF2B5EF4-FFF2-40B4-BE49-F238E27FC236}">
              <a16:creationId xmlns:a16="http://schemas.microsoft.com/office/drawing/2014/main" id="{00000000-0008-0000-0200-000007000000}"/>
            </a:ext>
          </a:extLst>
        </xdr:cNvPr>
        <xdr:cNvSpPr/>
      </xdr:nvSpPr>
      <xdr:spPr>
        <a:xfrm>
          <a:off x="6324600" y="1594757"/>
          <a:ext cx="1593034" cy="247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13</xdr:row>
      <xdr:rowOff>81643</xdr:rowOff>
    </xdr:from>
    <xdr:to>
      <xdr:col>15</xdr:col>
      <xdr:colOff>40820</xdr:colOff>
      <xdr:row>17</xdr:row>
      <xdr:rowOff>174058</xdr:rowOff>
    </xdr:to>
    <xdr:sp macro="" textlink="">
      <xdr:nvSpPr>
        <xdr:cNvPr id="20" name="吹き出し: 角を丸めた四角形 11">
          <a:extLst>
            <a:ext uri="{FF2B5EF4-FFF2-40B4-BE49-F238E27FC236}">
              <a16:creationId xmlns:a16="http://schemas.microsoft.com/office/drawing/2014/main" id="{00000000-0008-0000-0200-00000C000000}"/>
            </a:ext>
          </a:extLst>
        </xdr:cNvPr>
        <xdr:cNvSpPr/>
      </xdr:nvSpPr>
      <xdr:spPr>
        <a:xfrm>
          <a:off x="6055179" y="3116036"/>
          <a:ext cx="1891391" cy="1017701"/>
        </a:xfrm>
        <a:prstGeom prst="wedgeRoundRectCallout">
          <a:avLst>
            <a:gd name="adj1" fmla="val 3025"/>
            <a:gd name="adj2" fmla="val 16347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増額を合算して支払う場合は、</a:t>
          </a:r>
          <a:endParaRPr kumimoji="1" lang="en-US" altLang="ja-JP" sz="9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対象を選択 ”○”して下さい。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今回請求を選択 ”○” すると請求額が自動表示します。</a:t>
          </a:r>
        </a:p>
      </xdr:txBody>
    </xdr:sp>
    <xdr:clientData/>
  </xdr:twoCellAnchor>
  <xdr:twoCellAnchor>
    <xdr:from>
      <xdr:col>8</xdr:col>
      <xdr:colOff>81642</xdr:colOff>
      <xdr:row>16</xdr:row>
      <xdr:rowOff>33338</xdr:rowOff>
    </xdr:from>
    <xdr:to>
      <xdr:col>11</xdr:col>
      <xdr:colOff>42408</xdr:colOff>
      <xdr:row>17</xdr:row>
      <xdr:rowOff>276565</xdr:rowOff>
    </xdr:to>
    <xdr:sp macro="" textlink="">
      <xdr:nvSpPr>
        <xdr:cNvPr id="21" name="四角形: 角を丸くする 14">
          <a:extLst>
            <a:ext uri="{FF2B5EF4-FFF2-40B4-BE49-F238E27FC236}">
              <a16:creationId xmlns:a16="http://schemas.microsoft.com/office/drawing/2014/main" id="{00000000-0008-0000-0200-00000F000000}"/>
            </a:ext>
          </a:extLst>
        </xdr:cNvPr>
        <xdr:cNvSpPr/>
      </xdr:nvSpPr>
      <xdr:spPr>
        <a:xfrm>
          <a:off x="3939267" y="3652838"/>
          <a:ext cx="1522866" cy="58612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680357</xdr:colOff>
      <xdr:row>15</xdr:row>
      <xdr:rowOff>163287</xdr:rowOff>
    </xdr:from>
    <xdr:to>
      <xdr:col>14</xdr:col>
      <xdr:colOff>816428</xdr:colOff>
      <xdr:row>17</xdr:row>
      <xdr:rowOff>68035</xdr:rowOff>
    </xdr:to>
    <xdr:sp macro="" textlink="">
      <xdr:nvSpPr>
        <xdr:cNvPr id="22" name="四角形: 角を丸くする 15">
          <a:extLst>
            <a:ext uri="{FF2B5EF4-FFF2-40B4-BE49-F238E27FC236}">
              <a16:creationId xmlns:a16="http://schemas.microsoft.com/office/drawing/2014/main" id="{00000000-0008-0000-0200-000010000000}"/>
            </a:ext>
          </a:extLst>
        </xdr:cNvPr>
        <xdr:cNvSpPr/>
      </xdr:nvSpPr>
      <xdr:spPr>
        <a:xfrm>
          <a:off x="6147707" y="3601812"/>
          <a:ext cx="1698171" cy="428623"/>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29308</xdr:colOff>
      <xdr:row>17</xdr:row>
      <xdr:rowOff>2722</xdr:rowOff>
    </xdr:from>
    <xdr:to>
      <xdr:col>12</xdr:col>
      <xdr:colOff>666751</xdr:colOff>
      <xdr:row>17</xdr:row>
      <xdr:rowOff>5862</xdr:rowOff>
    </xdr:to>
    <xdr:cxnSp macro="">
      <xdr:nvCxnSpPr>
        <xdr:cNvPr id="23" name="直線矢印コネクタ 22">
          <a:extLst>
            <a:ext uri="{FF2B5EF4-FFF2-40B4-BE49-F238E27FC236}">
              <a16:creationId xmlns:a16="http://schemas.microsoft.com/office/drawing/2014/main" id="{00000000-0008-0000-0200-000011000000}"/>
            </a:ext>
          </a:extLst>
        </xdr:cNvPr>
        <xdr:cNvCxnSpPr/>
      </xdr:nvCxnSpPr>
      <xdr:spPr>
        <a:xfrm flipH="1">
          <a:off x="5449033" y="3965122"/>
          <a:ext cx="685068" cy="3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353786</xdr:colOff>
      <xdr:row>10</xdr:row>
      <xdr:rowOff>13607</xdr:rowOff>
    </xdr:from>
    <xdr:to>
      <xdr:col>7</xdr:col>
      <xdr:colOff>13607</xdr:colOff>
      <xdr:row>14</xdr:row>
      <xdr:rowOff>39529</xdr:rowOff>
    </xdr:to>
    <xdr:sp macro="" textlink="">
      <xdr:nvSpPr>
        <xdr:cNvPr id="24" name="吹き出し: 角を丸めた四角形 9">
          <a:extLst>
            <a:ext uri="{FF2B5EF4-FFF2-40B4-BE49-F238E27FC236}">
              <a16:creationId xmlns:a16="http://schemas.microsoft.com/office/drawing/2014/main" id="{00000000-0008-0000-0200-00000A000000}"/>
            </a:ext>
          </a:extLst>
        </xdr:cNvPr>
        <xdr:cNvSpPr/>
      </xdr:nvSpPr>
      <xdr:spPr>
        <a:xfrm>
          <a:off x="429986" y="2585357"/>
          <a:ext cx="2755446" cy="816497"/>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twoCellAnchor>
    <xdr:from>
      <xdr:col>7</xdr:col>
      <xdr:colOff>190501</xdr:colOff>
      <xdr:row>20</xdr:row>
      <xdr:rowOff>4763</xdr:rowOff>
    </xdr:from>
    <xdr:to>
      <xdr:col>9</xdr:col>
      <xdr:colOff>17192</xdr:colOff>
      <xdr:row>20</xdr:row>
      <xdr:rowOff>280988</xdr:rowOff>
    </xdr:to>
    <xdr:sp macro="" textlink="">
      <xdr:nvSpPr>
        <xdr:cNvPr id="25" name="四角形: 角を丸くする 10">
          <a:extLst>
            <a:ext uri="{FF2B5EF4-FFF2-40B4-BE49-F238E27FC236}">
              <a16:creationId xmlns:a16="http://schemas.microsoft.com/office/drawing/2014/main" id="{00000000-0008-0000-0200-00000B000000}"/>
            </a:ext>
          </a:extLst>
        </xdr:cNvPr>
        <xdr:cNvSpPr/>
      </xdr:nvSpPr>
      <xdr:spPr>
        <a:xfrm>
          <a:off x="3362326" y="4576763"/>
          <a:ext cx="125544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27440</xdr:colOff>
      <xdr:row>27</xdr:row>
      <xdr:rowOff>4762</xdr:rowOff>
    </xdr:from>
    <xdr:to>
      <xdr:col>13</xdr:col>
      <xdr:colOff>646767</xdr:colOff>
      <xdr:row>27</xdr:row>
      <xdr:rowOff>284162</xdr:rowOff>
    </xdr:to>
    <xdr:sp macro="" textlink="">
      <xdr:nvSpPr>
        <xdr:cNvPr id="26" name="四角形: 角を丸くする 12">
          <a:extLst>
            <a:ext uri="{FF2B5EF4-FFF2-40B4-BE49-F238E27FC236}">
              <a16:creationId xmlns:a16="http://schemas.microsoft.com/office/drawing/2014/main" id="{00000000-0008-0000-0200-00000D000000}"/>
            </a:ext>
          </a:extLst>
        </xdr:cNvPr>
        <xdr:cNvSpPr/>
      </xdr:nvSpPr>
      <xdr:spPr>
        <a:xfrm>
          <a:off x="6371090" y="6034087"/>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112059</xdr:colOff>
      <xdr:row>24</xdr:row>
      <xdr:rowOff>27214</xdr:rowOff>
    </xdr:from>
    <xdr:to>
      <xdr:col>14</xdr:col>
      <xdr:colOff>838099</xdr:colOff>
      <xdr:row>24</xdr:row>
      <xdr:rowOff>300998</xdr:rowOff>
    </xdr:to>
    <xdr:sp macro="" textlink="">
      <xdr:nvSpPr>
        <xdr:cNvPr id="27" name="四角形: 角を丸くする 24">
          <a:extLst>
            <a:ext uri="{FF2B5EF4-FFF2-40B4-BE49-F238E27FC236}">
              <a16:creationId xmlns:a16="http://schemas.microsoft.com/office/drawing/2014/main" id="{00000000-0008-0000-0200-000019000000}"/>
            </a:ext>
          </a:extLst>
        </xdr:cNvPr>
        <xdr:cNvSpPr/>
      </xdr:nvSpPr>
      <xdr:spPr>
        <a:xfrm>
          <a:off x="7138147" y="5204332"/>
          <a:ext cx="726040" cy="2737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33618</xdr:colOff>
      <xdr:row>36</xdr:row>
      <xdr:rowOff>31977</xdr:rowOff>
    </xdr:from>
    <xdr:to>
      <xdr:col>14</xdr:col>
      <xdr:colOff>818030</xdr:colOff>
      <xdr:row>36</xdr:row>
      <xdr:rowOff>308202</xdr:rowOff>
    </xdr:to>
    <xdr:sp macro="" textlink="">
      <xdr:nvSpPr>
        <xdr:cNvPr id="28" name="四角形: 角を丸くする 10">
          <a:extLst>
            <a:ext uri="{FF2B5EF4-FFF2-40B4-BE49-F238E27FC236}">
              <a16:creationId xmlns:a16="http://schemas.microsoft.com/office/drawing/2014/main" id="{00000000-0008-0000-0200-00000B000000}"/>
            </a:ext>
          </a:extLst>
        </xdr:cNvPr>
        <xdr:cNvSpPr/>
      </xdr:nvSpPr>
      <xdr:spPr>
        <a:xfrm>
          <a:off x="109818" y="6956652"/>
          <a:ext cx="7737662"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111579</xdr:colOff>
      <xdr:row>38</xdr:row>
      <xdr:rowOff>58852</xdr:rowOff>
    </xdr:from>
    <xdr:to>
      <xdr:col>12</xdr:col>
      <xdr:colOff>843642</xdr:colOff>
      <xdr:row>39</xdr:row>
      <xdr:rowOff>0</xdr:rowOff>
    </xdr:to>
    <xdr:sp macro="" textlink="">
      <xdr:nvSpPr>
        <xdr:cNvPr id="29" name="吹き出し: 角を丸めた四角形 9">
          <a:extLst>
            <a:ext uri="{FF2B5EF4-FFF2-40B4-BE49-F238E27FC236}">
              <a16:creationId xmlns:a16="http://schemas.microsoft.com/office/drawing/2014/main" id="{00000000-0008-0000-0200-00000A000000}"/>
            </a:ext>
          </a:extLst>
        </xdr:cNvPr>
        <xdr:cNvSpPr/>
      </xdr:nvSpPr>
      <xdr:spPr>
        <a:xfrm>
          <a:off x="2197554" y="7393102"/>
          <a:ext cx="4113438" cy="569459"/>
        </a:xfrm>
        <a:prstGeom prst="wedgeRoundRectCallout">
          <a:avLst>
            <a:gd name="adj1" fmla="val -38402"/>
            <a:gd name="adj2" fmla="val -82885"/>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変更後の契約額・消費税額に相違がないか、ご確認下さい。</a:t>
          </a:r>
        </a:p>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7</xdr:col>
      <xdr:colOff>333375</xdr:colOff>
      <xdr:row>27</xdr:row>
      <xdr:rowOff>27214</xdr:rowOff>
    </xdr:from>
    <xdr:to>
      <xdr:col>9</xdr:col>
      <xdr:colOff>2789</xdr:colOff>
      <xdr:row>27</xdr:row>
      <xdr:rowOff>272483</xdr:rowOff>
    </xdr:to>
    <xdr:sp macro="" textlink="">
      <xdr:nvSpPr>
        <xdr:cNvPr id="32" name="四角形: 角を丸くする 28">
          <a:extLst>
            <a:ext uri="{FF2B5EF4-FFF2-40B4-BE49-F238E27FC236}">
              <a16:creationId xmlns:a16="http://schemas.microsoft.com/office/drawing/2014/main" id="{00000000-0008-0000-0400-00001D000000}"/>
            </a:ext>
          </a:extLst>
        </xdr:cNvPr>
        <xdr:cNvSpPr/>
      </xdr:nvSpPr>
      <xdr:spPr>
        <a:xfrm>
          <a:off x="3505200" y="6056539"/>
          <a:ext cx="1098164" cy="24526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160242</xdr:colOff>
      <xdr:row>27</xdr:row>
      <xdr:rowOff>36739</xdr:rowOff>
    </xdr:from>
    <xdr:to>
      <xdr:col>4</xdr:col>
      <xdr:colOff>240831</xdr:colOff>
      <xdr:row>27</xdr:row>
      <xdr:rowOff>272483</xdr:rowOff>
    </xdr:to>
    <xdr:sp macro="" textlink="">
      <xdr:nvSpPr>
        <xdr:cNvPr id="33" name="四角形: 角を丸くする 30">
          <a:extLst>
            <a:ext uri="{FF2B5EF4-FFF2-40B4-BE49-F238E27FC236}">
              <a16:creationId xmlns:a16="http://schemas.microsoft.com/office/drawing/2014/main" id="{00000000-0008-0000-0400-00001F000000}"/>
            </a:ext>
          </a:extLst>
        </xdr:cNvPr>
        <xdr:cNvSpPr/>
      </xdr:nvSpPr>
      <xdr:spPr>
        <a:xfrm>
          <a:off x="236442" y="6120039"/>
          <a:ext cx="1553789" cy="23574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26</xdr:row>
      <xdr:rowOff>190499</xdr:rowOff>
    </xdr:from>
    <xdr:to>
      <xdr:col>7</xdr:col>
      <xdr:colOff>103278</xdr:colOff>
      <xdr:row>28</xdr:row>
      <xdr:rowOff>122464</xdr:rowOff>
    </xdr:to>
    <xdr:sp macro="" textlink="">
      <xdr:nvSpPr>
        <xdr:cNvPr id="34" name="吹き出し: 角を丸めた四角形 23551">
          <a:extLst>
            <a:ext uri="{FF2B5EF4-FFF2-40B4-BE49-F238E27FC236}">
              <a16:creationId xmlns:a16="http://schemas.microsoft.com/office/drawing/2014/main" id="{00000000-0008-0000-0400-0000005C0000}"/>
            </a:ext>
          </a:extLst>
        </xdr:cNvPr>
        <xdr:cNvSpPr/>
      </xdr:nvSpPr>
      <xdr:spPr>
        <a:xfrm>
          <a:off x="2096407" y="5968999"/>
          <a:ext cx="1181871" cy="528865"/>
        </a:xfrm>
        <a:prstGeom prst="wedgeRoundRectCallout">
          <a:avLst>
            <a:gd name="adj1" fmla="val -74972"/>
            <a:gd name="adj2" fmla="val -1736"/>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契約ごとに時系列で記入して下さい。</a:t>
          </a:r>
        </a:p>
      </xdr:txBody>
    </xdr:sp>
    <xdr:clientData/>
  </xdr:twoCellAnchor>
  <xdr:twoCellAnchor>
    <xdr:from>
      <xdr:col>6</xdr:col>
      <xdr:colOff>27213</xdr:colOff>
      <xdr:row>20</xdr:row>
      <xdr:rowOff>81643</xdr:rowOff>
    </xdr:from>
    <xdr:to>
      <xdr:col>7</xdr:col>
      <xdr:colOff>136072</xdr:colOff>
      <xdr:row>25</xdr:row>
      <xdr:rowOff>135118</xdr:rowOff>
    </xdr:to>
    <xdr:sp macro="" textlink="">
      <xdr:nvSpPr>
        <xdr:cNvPr id="35" name="吹き出し: 角を丸めた四角形 29">
          <a:extLst>
            <a:ext uri="{FF2B5EF4-FFF2-40B4-BE49-F238E27FC236}">
              <a16:creationId xmlns:a16="http://schemas.microsoft.com/office/drawing/2014/main" id="{00000000-0008-0000-0400-00001E000000}"/>
            </a:ext>
          </a:extLst>
        </xdr:cNvPr>
        <xdr:cNvSpPr/>
      </xdr:nvSpPr>
      <xdr:spPr>
        <a:xfrm>
          <a:off x="2122713" y="4653643"/>
          <a:ext cx="1197430" cy="978761"/>
        </a:xfrm>
        <a:prstGeom prst="wedgeRoundRectCallout">
          <a:avLst>
            <a:gd name="adj1" fmla="val 80173"/>
            <a:gd name="adj2" fmla="val 911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増額金額を入力して下さい。消費税額は計上すべき消費税額を自動表示します。</a:t>
          </a:r>
        </a:p>
      </xdr:txBody>
    </xdr:sp>
    <xdr:clientData/>
  </xdr:twoCellAnchor>
  <xdr:twoCellAnchor>
    <xdr:from>
      <xdr:col>13</xdr:col>
      <xdr:colOff>30615</xdr:colOff>
      <xdr:row>24</xdr:row>
      <xdr:rowOff>27173</xdr:rowOff>
    </xdr:from>
    <xdr:to>
      <xdr:col>13</xdr:col>
      <xdr:colOff>649942</xdr:colOff>
      <xdr:row>24</xdr:row>
      <xdr:rowOff>306573</xdr:rowOff>
    </xdr:to>
    <xdr:sp macro="" textlink="">
      <xdr:nvSpPr>
        <xdr:cNvPr id="36" name="四角形: 角を丸くする 12">
          <a:extLst>
            <a:ext uri="{FF2B5EF4-FFF2-40B4-BE49-F238E27FC236}">
              <a16:creationId xmlns:a16="http://schemas.microsoft.com/office/drawing/2014/main" id="{00000000-0008-0000-0200-00000D000000}"/>
            </a:ext>
          </a:extLst>
        </xdr:cNvPr>
        <xdr:cNvSpPr/>
      </xdr:nvSpPr>
      <xdr:spPr>
        <a:xfrm>
          <a:off x="6373144" y="5204291"/>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659424</xdr:colOff>
      <xdr:row>24</xdr:row>
      <xdr:rowOff>150439</xdr:rowOff>
    </xdr:from>
    <xdr:to>
      <xdr:col>14</xdr:col>
      <xdr:colOff>52467</xdr:colOff>
      <xdr:row>27</xdr:row>
      <xdr:rowOff>146539</xdr:rowOff>
    </xdr:to>
    <xdr:sp macro="" textlink="">
      <xdr:nvSpPr>
        <xdr:cNvPr id="37" name="右大かっこ 36">
          <a:extLst>
            <a:ext uri="{FF2B5EF4-FFF2-40B4-BE49-F238E27FC236}">
              <a16:creationId xmlns:a16="http://schemas.microsoft.com/office/drawing/2014/main" id="{00000000-0008-0000-0500-00001F000000}"/>
            </a:ext>
          </a:extLst>
        </xdr:cNvPr>
        <xdr:cNvSpPr/>
      </xdr:nvSpPr>
      <xdr:spPr>
        <a:xfrm>
          <a:off x="7011866" y="5323247"/>
          <a:ext cx="81774" cy="853350"/>
        </a:xfrm>
        <a:prstGeom prst="rightBracke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231320</xdr:colOff>
      <xdr:row>21</xdr:row>
      <xdr:rowOff>276225</xdr:rowOff>
    </xdr:from>
    <xdr:to>
      <xdr:col>9</xdr:col>
      <xdr:colOff>85725</xdr:colOff>
      <xdr:row>25</xdr:row>
      <xdr:rowOff>38099</xdr:rowOff>
    </xdr:to>
    <xdr:sp macro="" textlink="">
      <xdr:nvSpPr>
        <xdr:cNvPr id="38" name="四角形: 角を丸くする 24594">
          <a:extLst>
            <a:ext uri="{FF2B5EF4-FFF2-40B4-BE49-F238E27FC236}">
              <a16:creationId xmlns:a16="http://schemas.microsoft.com/office/drawing/2014/main" id="{00000000-0008-0000-0500-000013600000}"/>
            </a:ext>
          </a:extLst>
        </xdr:cNvPr>
        <xdr:cNvSpPr/>
      </xdr:nvSpPr>
      <xdr:spPr>
        <a:xfrm>
          <a:off x="3403145" y="5133975"/>
          <a:ext cx="1283155" cy="400049"/>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231320</xdr:colOff>
      <xdr:row>26</xdr:row>
      <xdr:rowOff>238125</xdr:rowOff>
    </xdr:from>
    <xdr:to>
      <xdr:col>9</xdr:col>
      <xdr:colOff>85725</xdr:colOff>
      <xdr:row>28</xdr:row>
      <xdr:rowOff>47624</xdr:rowOff>
    </xdr:to>
    <xdr:sp macro="" textlink="">
      <xdr:nvSpPr>
        <xdr:cNvPr id="39" name="四角形: 角を丸くする 24594">
          <a:extLst>
            <a:ext uri="{FF2B5EF4-FFF2-40B4-BE49-F238E27FC236}">
              <a16:creationId xmlns:a16="http://schemas.microsoft.com/office/drawing/2014/main" id="{00000000-0008-0000-0500-000013600000}"/>
            </a:ext>
          </a:extLst>
        </xdr:cNvPr>
        <xdr:cNvSpPr/>
      </xdr:nvSpPr>
      <xdr:spPr>
        <a:xfrm>
          <a:off x="3403145" y="5962650"/>
          <a:ext cx="1283155" cy="400049"/>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17</xdr:row>
      <xdr:rowOff>289891</xdr:rowOff>
    </xdr:from>
    <xdr:to>
      <xdr:col>10</xdr:col>
      <xdr:colOff>74544</xdr:colOff>
      <xdr:row>24</xdr:row>
      <xdr:rowOff>161304</xdr:rowOff>
    </xdr:to>
    <xdr:cxnSp macro="">
      <xdr:nvCxnSpPr>
        <xdr:cNvPr id="3" name="カギ線コネクタ 2"/>
        <xdr:cNvCxnSpPr>
          <a:stCxn id="38" idx="3"/>
        </xdr:cNvCxnSpPr>
      </xdr:nvCxnSpPr>
      <xdr:spPr>
        <a:xfrm flipV="1">
          <a:off x="4682573" y="4248978"/>
          <a:ext cx="171036" cy="1088956"/>
        </a:xfrm>
        <a:prstGeom prst="bentConnector2">
          <a:avLst/>
        </a:prstGeom>
        <a:ln w="2857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24</xdr:row>
      <xdr:rowOff>165653</xdr:rowOff>
    </xdr:from>
    <xdr:to>
      <xdr:col>10</xdr:col>
      <xdr:colOff>74544</xdr:colOff>
      <xdr:row>27</xdr:row>
      <xdr:rowOff>134592</xdr:rowOff>
    </xdr:to>
    <xdr:cxnSp macro="">
      <xdr:nvCxnSpPr>
        <xdr:cNvPr id="42" name="カギ線コネクタ 41"/>
        <xdr:cNvCxnSpPr>
          <a:stCxn id="39" idx="3"/>
        </xdr:cNvCxnSpPr>
      </xdr:nvCxnSpPr>
      <xdr:spPr>
        <a:xfrm flipV="1">
          <a:off x="4682573" y="5342283"/>
          <a:ext cx="171036" cy="830331"/>
        </a:xfrm>
        <a:prstGeom prst="bentConnector2">
          <a:avLst/>
        </a:prstGeom>
        <a:ln w="2857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63500</xdr:colOff>
      <xdr:row>21</xdr:row>
      <xdr:rowOff>0</xdr:rowOff>
    </xdr:from>
    <xdr:to>
      <xdr:col>17</xdr:col>
      <xdr:colOff>5138964</xdr:colOff>
      <xdr:row>24</xdr:row>
      <xdr:rowOff>25400</xdr:rowOff>
    </xdr:to>
    <xdr:sp macro="" textlink="">
      <xdr:nvSpPr>
        <xdr:cNvPr id="40" name="吹き出し: 角を丸めた四角形 13">
          <a:extLst>
            <a:ext uri="{FF2B5EF4-FFF2-40B4-BE49-F238E27FC236}">
              <a16:creationId xmlns:a16="http://schemas.microsoft.com/office/drawing/2014/main" id="{00000000-0008-0000-0000-00000E000000}"/>
            </a:ext>
          </a:extLst>
        </xdr:cNvPr>
        <xdr:cNvSpPr/>
      </xdr:nvSpPr>
      <xdr:spPr>
        <a:xfrm>
          <a:off x="8166100" y="4902200"/>
          <a:ext cx="5723164" cy="342900"/>
        </a:xfrm>
        <a:prstGeom prst="wedgeRoundRectCallout">
          <a:avLst>
            <a:gd name="adj1" fmla="val -53107"/>
            <a:gd name="adj2" fmla="val 4732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原則一括払いですが、分割払いの場合は</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a:t>
          </a:r>
          <a:endParaRPr kumimoji="1" lang="ja-JP" altLang="en-US" sz="1100" b="1" u="sng">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48</xdr:row>
          <xdr:rowOff>28575</xdr:rowOff>
        </xdr:from>
        <xdr:to>
          <xdr:col>8</xdr:col>
          <xdr:colOff>561975</xdr:colOff>
          <xdr:row>48</xdr:row>
          <xdr:rowOff>342900</xdr:rowOff>
        </xdr:to>
        <xdr:sp macro="" textlink="">
          <xdr:nvSpPr>
            <xdr:cNvPr id="7169" name="Group Box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38100</xdr:rowOff>
        </xdr:from>
        <xdr:to>
          <xdr:col>9</xdr:col>
          <xdr:colOff>9525</xdr:colOff>
          <xdr:row>48</xdr:row>
          <xdr:rowOff>9525</xdr:rowOff>
        </xdr:to>
        <xdr:sp macro="" textlink="">
          <xdr:nvSpPr>
            <xdr:cNvPr id="7170" name="Group Box 13" hidden="1">
              <a:extLst>
                <a:ext uri="{63B3BB69-23CF-44E3-9099-C40C66FF867C}">
                  <a14:compatExt spid="_x0000_s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44</xdr:row>
          <xdr:rowOff>85725</xdr:rowOff>
        </xdr:from>
        <xdr:to>
          <xdr:col>15</xdr:col>
          <xdr:colOff>85725</xdr:colOff>
          <xdr:row>48</xdr:row>
          <xdr:rowOff>85725</xdr:rowOff>
        </xdr:to>
        <xdr:sp macro="" textlink="">
          <xdr:nvSpPr>
            <xdr:cNvPr id="7171" name="Group Box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9525</xdr:rowOff>
        </xdr:from>
        <xdr:to>
          <xdr:col>14</xdr:col>
          <xdr:colOff>819150</xdr:colOff>
          <xdr:row>45</xdr:row>
          <xdr:rowOff>180975</xdr:rowOff>
        </xdr:to>
        <xdr:sp macro="" textlink="">
          <xdr:nvSpPr>
            <xdr:cNvPr id="7172" name="Option Button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200025</xdr:rowOff>
        </xdr:from>
        <xdr:to>
          <xdr:col>15</xdr:col>
          <xdr:colOff>0</xdr:colOff>
          <xdr:row>46</xdr:row>
          <xdr:rowOff>152400</xdr:rowOff>
        </xdr:to>
        <xdr:sp macro="" textlink="">
          <xdr:nvSpPr>
            <xdr:cNvPr id="7173" name="Option Button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161925</xdr:rowOff>
        </xdr:from>
        <xdr:to>
          <xdr:col>14</xdr:col>
          <xdr:colOff>819150</xdr:colOff>
          <xdr:row>48</xdr:row>
          <xdr:rowOff>0</xdr:rowOff>
        </xdr:to>
        <xdr:sp macro="" textlink="">
          <xdr:nvSpPr>
            <xdr:cNvPr id="7174" name="Option Button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190500</xdr:rowOff>
        </xdr:to>
        <xdr:sp macro="" textlink="">
          <xdr:nvSpPr>
            <xdr:cNvPr id="7175" name="Option Button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152400</xdr:rowOff>
        </xdr:from>
        <xdr:to>
          <xdr:col>8</xdr:col>
          <xdr:colOff>657225</xdr:colOff>
          <xdr:row>46</xdr:row>
          <xdr:rowOff>152400</xdr:rowOff>
        </xdr:to>
        <xdr:sp macro="" textlink="">
          <xdr:nvSpPr>
            <xdr:cNvPr id="7176" name="Option Button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46</xdr:row>
          <xdr:rowOff>142875</xdr:rowOff>
        </xdr:from>
        <xdr:to>
          <xdr:col>8</xdr:col>
          <xdr:colOff>657225</xdr:colOff>
          <xdr:row>48</xdr:row>
          <xdr:rowOff>9525</xdr:rowOff>
        </xdr:to>
        <xdr:sp macro="" textlink="">
          <xdr:nvSpPr>
            <xdr:cNvPr id="7177" name="Option Button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47625</xdr:rowOff>
        </xdr:from>
        <xdr:to>
          <xdr:col>6</xdr:col>
          <xdr:colOff>342900</xdr:colOff>
          <xdr:row>48</xdr:row>
          <xdr:rowOff>323850</xdr:rowOff>
        </xdr:to>
        <xdr:sp macro="" textlink="">
          <xdr:nvSpPr>
            <xdr:cNvPr id="7178" name="Option Button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66675</xdr:rowOff>
        </xdr:from>
        <xdr:to>
          <xdr:col>7</xdr:col>
          <xdr:colOff>180975</xdr:colOff>
          <xdr:row>48</xdr:row>
          <xdr:rowOff>314325</xdr:rowOff>
        </xdr:to>
        <xdr:sp macro="" textlink="">
          <xdr:nvSpPr>
            <xdr:cNvPr id="7179" name="Option Button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47625</xdr:rowOff>
        </xdr:from>
        <xdr:to>
          <xdr:col>8</xdr:col>
          <xdr:colOff>342900</xdr:colOff>
          <xdr:row>48</xdr:row>
          <xdr:rowOff>323850</xdr:rowOff>
        </xdr:to>
        <xdr:sp macro="" textlink="">
          <xdr:nvSpPr>
            <xdr:cNvPr id="7180" name="Option Button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45</xdr:row>
      <xdr:rowOff>33618</xdr:rowOff>
    </xdr:from>
    <xdr:to>
      <xdr:col>16</xdr:col>
      <xdr:colOff>475071</xdr:colOff>
      <xdr:row>52</xdr:row>
      <xdr:rowOff>124558</xdr:rowOff>
    </xdr:to>
    <xdr:sp macro="" textlink="">
      <xdr:nvSpPr>
        <xdr:cNvPr id="14" name="右中かっこ 13">
          <a:extLst>
            <a:ext uri="{FF2B5EF4-FFF2-40B4-BE49-F238E27FC236}">
              <a16:creationId xmlns:a16="http://schemas.microsoft.com/office/drawing/2014/main" id="{00000000-0008-0000-0000-000002000000}"/>
            </a:ext>
          </a:extLst>
        </xdr:cNvPr>
        <xdr:cNvSpPr/>
      </xdr:nvSpPr>
      <xdr:spPr>
        <a:xfrm>
          <a:off x="8375105" y="956814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4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40822</xdr:colOff>
      <xdr:row>21</xdr:row>
      <xdr:rowOff>27214</xdr:rowOff>
    </xdr:from>
    <xdr:to>
      <xdr:col>26</xdr:col>
      <xdr:colOff>601189</xdr:colOff>
      <xdr:row>24</xdr:row>
      <xdr:rowOff>53191</xdr:rowOff>
    </xdr:to>
    <xdr:sp macro="" textlink="">
      <xdr:nvSpPr>
        <xdr:cNvPr id="16" name="吹き出し: 角を丸めた四角形 13">
          <a:extLst>
            <a:ext uri="{FF2B5EF4-FFF2-40B4-BE49-F238E27FC236}">
              <a16:creationId xmlns:a16="http://schemas.microsoft.com/office/drawing/2014/main" id="{00000000-0008-0000-0000-00000E000000}"/>
            </a:ext>
          </a:extLst>
        </xdr:cNvPr>
        <xdr:cNvSpPr/>
      </xdr:nvSpPr>
      <xdr:spPr>
        <a:xfrm>
          <a:off x="8137072" y="4884964"/>
          <a:ext cx="12076092" cy="340302"/>
        </a:xfrm>
        <a:prstGeom prst="wedgeRoundRectCallout">
          <a:avLst>
            <a:gd name="adj1" fmla="val -52297"/>
            <a:gd name="adj2" fmla="val 44594"/>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　</a:t>
          </a:r>
          <a:r>
            <a:rPr kumimoji="1" lang="en-US" altLang="ja-JP" sz="1100" b="1">
              <a:solidFill>
                <a:sysClr val="windowText" lastClr="000000"/>
              </a:solidFill>
            </a:rPr>
            <a:t>2</a:t>
          </a:r>
          <a:r>
            <a:rPr kumimoji="1" lang="ja-JP" altLang="en-US" sz="1100" b="1">
              <a:solidFill>
                <a:sysClr val="windowText" lastClr="000000"/>
              </a:solidFill>
            </a:rPr>
            <a:t>回分割</a:t>
          </a:r>
          <a:r>
            <a:rPr kumimoji="1" lang="ja-JP" altLang="en-US" sz="1100" b="1">
              <a:solidFill>
                <a:srgbClr val="FF0000"/>
              </a:solidFill>
            </a:rPr>
            <a:t>２</a:t>
          </a:r>
          <a:r>
            <a:rPr kumimoji="1" lang="ja-JP" altLang="en-US" sz="1100" b="1">
              <a:solidFill>
                <a:sysClr val="windowText" lastClr="000000"/>
              </a:solidFill>
            </a:rPr>
            <a:t>をデフォルトに設定していますが、委託期間の開始が第</a:t>
          </a:r>
          <a:r>
            <a:rPr kumimoji="1" lang="en-US" altLang="ja-JP" sz="1100" b="1">
              <a:solidFill>
                <a:sysClr val="windowText" lastClr="000000"/>
              </a:solidFill>
            </a:rPr>
            <a:t>3</a:t>
          </a:r>
          <a:r>
            <a:rPr kumimoji="1" lang="ja-JP" altLang="en-US" sz="1100" b="1">
              <a:solidFill>
                <a:sysClr val="windowText" lastClr="000000"/>
              </a:solidFill>
            </a:rPr>
            <a:t>四半期開始</a:t>
          </a:r>
          <a:r>
            <a:rPr kumimoji="1" lang="en-US" altLang="ja-JP" sz="1100" b="1">
              <a:solidFill>
                <a:sysClr val="windowText" lastClr="000000"/>
              </a:solidFill>
            </a:rPr>
            <a:t>(10</a:t>
          </a:r>
          <a:r>
            <a:rPr kumimoji="1" lang="ja-JP" altLang="en-US" sz="1100" b="1">
              <a:solidFill>
                <a:sysClr val="windowText" lastClr="000000"/>
              </a:solidFill>
            </a:rPr>
            <a:t>～</a:t>
          </a:r>
          <a:r>
            <a:rPr kumimoji="1" lang="en-US" altLang="ja-JP" sz="1100" b="1">
              <a:solidFill>
                <a:sysClr val="windowText" lastClr="000000"/>
              </a:solidFill>
            </a:rPr>
            <a:t>12</a:t>
          </a:r>
          <a:r>
            <a:rPr kumimoji="1" lang="ja-JP" altLang="en-US" sz="1100" b="1">
              <a:solidFill>
                <a:sysClr val="windowText" lastClr="000000"/>
              </a:solidFill>
            </a:rPr>
            <a:t>月</a:t>
          </a:r>
          <a:r>
            <a:rPr kumimoji="1" lang="en-US" altLang="ja-JP" sz="1100" b="1">
              <a:solidFill>
                <a:sysClr val="windowText" lastClr="000000"/>
              </a:solidFill>
            </a:rPr>
            <a:t>)</a:t>
          </a:r>
          <a:r>
            <a:rPr kumimoji="1" lang="ja-JP" altLang="en-US" sz="1100" b="1">
              <a:solidFill>
                <a:sysClr val="windowText" lastClr="000000"/>
              </a:solidFill>
            </a:rPr>
            <a:t>の場合は</a:t>
          </a:r>
          <a:r>
            <a:rPr kumimoji="1" lang="ja-JP" altLang="en-US" sz="1100" b="1">
              <a:solidFill>
                <a:srgbClr val="FF0000"/>
              </a:solidFill>
            </a:rPr>
            <a:t>１</a:t>
          </a:r>
          <a:r>
            <a:rPr kumimoji="1" lang="ja-JP" altLang="en-US" sz="1100" b="1">
              <a:solidFill>
                <a:sysClr val="windowText" lastClr="000000"/>
              </a:solidFill>
            </a:rPr>
            <a:t>に変更をお願いします。</a:t>
          </a:r>
          <a:r>
            <a:rPr kumimoji="1" lang="en-US" altLang="ja-JP" sz="1100" b="1" u="sng">
              <a:solidFill>
                <a:sysClr val="windowText" lastClr="000000"/>
              </a:solidFill>
            </a:rPr>
            <a:t>※2023</a:t>
          </a:r>
          <a:r>
            <a:rPr kumimoji="1" lang="ja-JP" altLang="en-US" sz="1100" b="1" u="sng">
              <a:solidFill>
                <a:sysClr val="windowText" lastClr="000000"/>
              </a:solidFill>
            </a:rPr>
            <a:t>年度は</a:t>
          </a:r>
          <a:r>
            <a:rPr kumimoji="1" lang="ja-JP" altLang="en-US" sz="1100" b="1" u="sng">
              <a:solidFill>
                <a:srgbClr val="FF0000"/>
              </a:solidFill>
            </a:rPr>
            <a:t>１</a:t>
          </a:r>
          <a:r>
            <a:rPr kumimoji="1" lang="ja-JP" altLang="en-US" sz="1100" b="1" u="sng">
              <a:solidFill>
                <a:sysClr val="windowText" lastClr="000000"/>
              </a:solidFill>
            </a:rPr>
            <a:t>をご選択ください。</a:t>
          </a:r>
        </a:p>
      </xdr:txBody>
    </xdr:sp>
    <xdr:clientData/>
  </xdr:twoCellAnchor>
  <xdr:twoCellAnchor>
    <xdr:from>
      <xdr:col>1</xdr:col>
      <xdr:colOff>292940</xdr:colOff>
      <xdr:row>0</xdr:row>
      <xdr:rowOff>126915</xdr:rowOff>
    </xdr:from>
    <xdr:to>
      <xdr:col>10</xdr:col>
      <xdr:colOff>360205</xdr:colOff>
      <xdr:row>5</xdr:row>
      <xdr:rowOff>56440</xdr:rowOff>
    </xdr:to>
    <xdr:sp macro="" textlink="">
      <xdr:nvSpPr>
        <xdr:cNvPr id="17" name="メモ 16"/>
        <xdr:cNvSpPr/>
      </xdr:nvSpPr>
      <xdr:spPr>
        <a:xfrm>
          <a:off x="374583" y="126915"/>
          <a:ext cx="4775336" cy="1126954"/>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第</a:t>
          </a:r>
          <a:r>
            <a:rPr kumimoji="1" lang="en-US" altLang="ja-JP" sz="1800" b="1">
              <a:solidFill>
                <a:schemeClr val="tx1"/>
              </a:solidFill>
            </a:rPr>
            <a:t>2</a:t>
          </a:r>
          <a:r>
            <a:rPr kumimoji="1" lang="ja-JP" altLang="en-US" sz="1800" b="1">
              <a:solidFill>
                <a:schemeClr val="tx1"/>
              </a:solidFill>
            </a:rPr>
            <a:t>回目支払いと減額を合算して支払う場合</a:t>
          </a:r>
          <a:endParaRPr kumimoji="1" lang="en-US" altLang="ja-JP" sz="1800" b="1">
            <a:solidFill>
              <a:schemeClr val="tx1"/>
            </a:solidFill>
          </a:endParaRPr>
        </a:p>
        <a:p>
          <a:pPr algn="ctr"/>
          <a:r>
            <a:rPr kumimoji="1" lang="en-US" altLang="ja-JP" sz="1800" b="1">
              <a:solidFill>
                <a:schemeClr val="tx1"/>
              </a:solidFill>
            </a:rPr>
            <a:t>※</a:t>
          </a:r>
          <a:r>
            <a:rPr kumimoji="1" lang="ja-JP" altLang="en-US" sz="1800" b="1">
              <a:solidFill>
                <a:schemeClr val="tx1"/>
              </a:solidFill>
            </a:rPr>
            <a:t>翌期へ繰越の場合も増額と同様の処理</a:t>
          </a:r>
        </a:p>
      </xdr:txBody>
    </xdr:sp>
    <xdr:clientData/>
  </xdr:twoCellAnchor>
  <xdr:twoCellAnchor>
    <xdr:from>
      <xdr:col>1</xdr:col>
      <xdr:colOff>353786</xdr:colOff>
      <xdr:row>5</xdr:row>
      <xdr:rowOff>190499</xdr:rowOff>
    </xdr:from>
    <xdr:to>
      <xdr:col>7</xdr:col>
      <xdr:colOff>13608</xdr:colOff>
      <xdr:row>8</xdr:row>
      <xdr:rowOff>154599</xdr:rowOff>
    </xdr:to>
    <xdr:sp macro="" textlink="">
      <xdr:nvSpPr>
        <xdr:cNvPr id="18" name="吹き出し: 角を丸めた四角形 7">
          <a:extLst>
            <a:ext uri="{FF2B5EF4-FFF2-40B4-BE49-F238E27FC236}">
              <a16:creationId xmlns:a16="http://schemas.microsoft.com/office/drawing/2014/main" id="{00000000-0008-0000-0200-000008000000}"/>
            </a:ext>
          </a:extLst>
        </xdr:cNvPr>
        <xdr:cNvSpPr/>
      </xdr:nvSpPr>
      <xdr:spPr>
        <a:xfrm>
          <a:off x="429986" y="1400174"/>
          <a:ext cx="2755447" cy="764200"/>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12</xdr:col>
      <xdr:colOff>857250</xdr:colOff>
      <xdr:row>6</xdr:row>
      <xdr:rowOff>13607</xdr:rowOff>
    </xdr:from>
    <xdr:to>
      <xdr:col>15</xdr:col>
      <xdr:colOff>21409</xdr:colOff>
      <xdr:row>7</xdr:row>
      <xdr:rowOff>3832</xdr:rowOff>
    </xdr:to>
    <xdr:sp macro="" textlink="">
      <xdr:nvSpPr>
        <xdr:cNvPr id="19" name="四角形: 角を丸くする 6">
          <a:extLst>
            <a:ext uri="{FF2B5EF4-FFF2-40B4-BE49-F238E27FC236}">
              <a16:creationId xmlns:a16="http://schemas.microsoft.com/office/drawing/2014/main" id="{00000000-0008-0000-0200-000007000000}"/>
            </a:ext>
          </a:extLst>
        </xdr:cNvPr>
        <xdr:cNvSpPr/>
      </xdr:nvSpPr>
      <xdr:spPr>
        <a:xfrm>
          <a:off x="6324600" y="1594757"/>
          <a:ext cx="1593034" cy="247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13</xdr:row>
      <xdr:rowOff>81643</xdr:rowOff>
    </xdr:from>
    <xdr:to>
      <xdr:col>15</xdr:col>
      <xdr:colOff>40820</xdr:colOff>
      <xdr:row>17</xdr:row>
      <xdr:rowOff>174058</xdr:rowOff>
    </xdr:to>
    <xdr:sp macro="" textlink="">
      <xdr:nvSpPr>
        <xdr:cNvPr id="20" name="吹き出し: 角を丸めた四角形 11">
          <a:extLst>
            <a:ext uri="{FF2B5EF4-FFF2-40B4-BE49-F238E27FC236}">
              <a16:creationId xmlns:a16="http://schemas.microsoft.com/office/drawing/2014/main" id="{00000000-0008-0000-0200-00000C000000}"/>
            </a:ext>
          </a:extLst>
        </xdr:cNvPr>
        <xdr:cNvSpPr/>
      </xdr:nvSpPr>
      <xdr:spPr>
        <a:xfrm>
          <a:off x="6038850" y="3120118"/>
          <a:ext cx="1898195" cy="1016340"/>
        </a:xfrm>
        <a:prstGeom prst="wedgeRoundRectCallout">
          <a:avLst>
            <a:gd name="adj1" fmla="val 3025"/>
            <a:gd name="adj2" fmla="val 16347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増額を合算して支払う場合は、</a:t>
          </a:r>
          <a:endParaRPr kumimoji="1" lang="en-US" altLang="ja-JP" sz="9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対象を選択 ”○”して下さい。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今回請求を選択 ”○” すると請求額が自動表示します。</a:t>
          </a:r>
        </a:p>
      </xdr:txBody>
    </xdr:sp>
    <xdr:clientData/>
  </xdr:twoCellAnchor>
  <xdr:twoCellAnchor>
    <xdr:from>
      <xdr:col>8</xdr:col>
      <xdr:colOff>81642</xdr:colOff>
      <xdr:row>16</xdr:row>
      <xdr:rowOff>36512</xdr:rowOff>
    </xdr:from>
    <xdr:to>
      <xdr:col>11</xdr:col>
      <xdr:colOff>42408</xdr:colOff>
      <xdr:row>17</xdr:row>
      <xdr:rowOff>279739</xdr:rowOff>
    </xdr:to>
    <xdr:sp macro="" textlink="">
      <xdr:nvSpPr>
        <xdr:cNvPr id="21" name="四角形: 角を丸くする 14">
          <a:extLst>
            <a:ext uri="{FF2B5EF4-FFF2-40B4-BE49-F238E27FC236}">
              <a16:creationId xmlns:a16="http://schemas.microsoft.com/office/drawing/2014/main" id="{00000000-0008-0000-0200-00000F000000}"/>
            </a:ext>
          </a:extLst>
        </xdr:cNvPr>
        <xdr:cNvSpPr/>
      </xdr:nvSpPr>
      <xdr:spPr>
        <a:xfrm>
          <a:off x="3944559" y="3634845"/>
          <a:ext cx="1516516" cy="58189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680357</xdr:colOff>
      <xdr:row>15</xdr:row>
      <xdr:rowOff>163287</xdr:rowOff>
    </xdr:from>
    <xdr:to>
      <xdr:col>14</xdr:col>
      <xdr:colOff>816428</xdr:colOff>
      <xdr:row>17</xdr:row>
      <xdr:rowOff>68035</xdr:rowOff>
    </xdr:to>
    <xdr:sp macro="" textlink="">
      <xdr:nvSpPr>
        <xdr:cNvPr id="22" name="四角形: 角を丸くする 15">
          <a:extLst>
            <a:ext uri="{FF2B5EF4-FFF2-40B4-BE49-F238E27FC236}">
              <a16:creationId xmlns:a16="http://schemas.microsoft.com/office/drawing/2014/main" id="{00000000-0008-0000-0200-000010000000}"/>
            </a:ext>
          </a:extLst>
        </xdr:cNvPr>
        <xdr:cNvSpPr/>
      </xdr:nvSpPr>
      <xdr:spPr>
        <a:xfrm>
          <a:off x="6147707" y="3601812"/>
          <a:ext cx="1698171" cy="428623"/>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33618</xdr:colOff>
      <xdr:row>16</xdr:row>
      <xdr:rowOff>309763</xdr:rowOff>
    </xdr:from>
    <xdr:to>
      <xdr:col>12</xdr:col>
      <xdr:colOff>666750</xdr:colOff>
      <xdr:row>16</xdr:row>
      <xdr:rowOff>313765</xdr:rowOff>
    </xdr:to>
    <xdr:cxnSp macro="">
      <xdr:nvCxnSpPr>
        <xdr:cNvPr id="23" name="直線矢印コネクタ 22">
          <a:extLst>
            <a:ext uri="{FF2B5EF4-FFF2-40B4-BE49-F238E27FC236}">
              <a16:creationId xmlns:a16="http://schemas.microsoft.com/office/drawing/2014/main" id="{00000000-0008-0000-0200-000011000000}"/>
            </a:ext>
          </a:extLst>
        </xdr:cNvPr>
        <xdr:cNvCxnSpPr/>
      </xdr:nvCxnSpPr>
      <xdr:spPr>
        <a:xfrm flipH="1">
          <a:off x="5457265" y="3929263"/>
          <a:ext cx="677956" cy="400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353786</xdr:colOff>
      <xdr:row>10</xdr:row>
      <xdr:rowOff>13607</xdr:rowOff>
    </xdr:from>
    <xdr:to>
      <xdr:col>7</xdr:col>
      <xdr:colOff>13607</xdr:colOff>
      <xdr:row>14</xdr:row>
      <xdr:rowOff>39529</xdr:rowOff>
    </xdr:to>
    <xdr:sp macro="" textlink="">
      <xdr:nvSpPr>
        <xdr:cNvPr id="24" name="吹き出し: 角を丸めた四角形 9">
          <a:extLst>
            <a:ext uri="{FF2B5EF4-FFF2-40B4-BE49-F238E27FC236}">
              <a16:creationId xmlns:a16="http://schemas.microsoft.com/office/drawing/2014/main" id="{00000000-0008-0000-0200-00000A000000}"/>
            </a:ext>
          </a:extLst>
        </xdr:cNvPr>
        <xdr:cNvSpPr/>
      </xdr:nvSpPr>
      <xdr:spPr>
        <a:xfrm>
          <a:off x="429986" y="2585357"/>
          <a:ext cx="2755446" cy="816497"/>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twoCellAnchor>
    <xdr:from>
      <xdr:col>7</xdr:col>
      <xdr:colOff>190501</xdr:colOff>
      <xdr:row>20</xdr:row>
      <xdr:rowOff>4763</xdr:rowOff>
    </xdr:from>
    <xdr:to>
      <xdr:col>9</xdr:col>
      <xdr:colOff>17192</xdr:colOff>
      <xdr:row>20</xdr:row>
      <xdr:rowOff>280988</xdr:rowOff>
    </xdr:to>
    <xdr:sp macro="" textlink="">
      <xdr:nvSpPr>
        <xdr:cNvPr id="25" name="四角形: 角を丸くする 10">
          <a:extLst>
            <a:ext uri="{FF2B5EF4-FFF2-40B4-BE49-F238E27FC236}">
              <a16:creationId xmlns:a16="http://schemas.microsoft.com/office/drawing/2014/main" id="{00000000-0008-0000-0200-00000B000000}"/>
            </a:ext>
          </a:extLst>
        </xdr:cNvPr>
        <xdr:cNvSpPr/>
      </xdr:nvSpPr>
      <xdr:spPr>
        <a:xfrm>
          <a:off x="3362326" y="4576763"/>
          <a:ext cx="125544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30615</xdr:colOff>
      <xdr:row>26</xdr:row>
      <xdr:rowOff>16668</xdr:rowOff>
    </xdr:from>
    <xdr:to>
      <xdr:col>13</xdr:col>
      <xdr:colOff>649942</xdr:colOff>
      <xdr:row>26</xdr:row>
      <xdr:rowOff>296068</xdr:rowOff>
    </xdr:to>
    <xdr:sp macro="" textlink="">
      <xdr:nvSpPr>
        <xdr:cNvPr id="26" name="四角形: 角を丸くする 12">
          <a:extLst>
            <a:ext uri="{FF2B5EF4-FFF2-40B4-BE49-F238E27FC236}">
              <a16:creationId xmlns:a16="http://schemas.microsoft.com/office/drawing/2014/main" id="{00000000-0008-0000-0200-00000D000000}"/>
            </a:ext>
          </a:extLst>
        </xdr:cNvPr>
        <xdr:cNvSpPr/>
      </xdr:nvSpPr>
      <xdr:spPr>
        <a:xfrm>
          <a:off x="6376646" y="5719762"/>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112059</xdr:colOff>
      <xdr:row>24</xdr:row>
      <xdr:rowOff>27214</xdr:rowOff>
    </xdr:from>
    <xdr:to>
      <xdr:col>14</xdr:col>
      <xdr:colOff>838099</xdr:colOff>
      <xdr:row>24</xdr:row>
      <xdr:rowOff>300998</xdr:rowOff>
    </xdr:to>
    <xdr:sp macro="" textlink="">
      <xdr:nvSpPr>
        <xdr:cNvPr id="27" name="四角形: 角を丸くする 24">
          <a:extLst>
            <a:ext uri="{FF2B5EF4-FFF2-40B4-BE49-F238E27FC236}">
              <a16:creationId xmlns:a16="http://schemas.microsoft.com/office/drawing/2014/main" id="{00000000-0008-0000-0200-000019000000}"/>
            </a:ext>
          </a:extLst>
        </xdr:cNvPr>
        <xdr:cNvSpPr/>
      </xdr:nvSpPr>
      <xdr:spPr>
        <a:xfrm>
          <a:off x="7141509" y="5199289"/>
          <a:ext cx="726040" cy="2737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33618</xdr:colOff>
      <xdr:row>36</xdr:row>
      <xdr:rowOff>31977</xdr:rowOff>
    </xdr:from>
    <xdr:to>
      <xdr:col>14</xdr:col>
      <xdr:colOff>818030</xdr:colOff>
      <xdr:row>36</xdr:row>
      <xdr:rowOff>308202</xdr:rowOff>
    </xdr:to>
    <xdr:sp macro="" textlink="">
      <xdr:nvSpPr>
        <xdr:cNvPr id="28" name="四角形: 角を丸くする 10">
          <a:extLst>
            <a:ext uri="{FF2B5EF4-FFF2-40B4-BE49-F238E27FC236}">
              <a16:creationId xmlns:a16="http://schemas.microsoft.com/office/drawing/2014/main" id="{00000000-0008-0000-0200-00000B000000}"/>
            </a:ext>
          </a:extLst>
        </xdr:cNvPr>
        <xdr:cNvSpPr/>
      </xdr:nvSpPr>
      <xdr:spPr>
        <a:xfrm>
          <a:off x="109818" y="6956652"/>
          <a:ext cx="7737662"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111579</xdr:colOff>
      <xdr:row>38</xdr:row>
      <xdr:rowOff>58852</xdr:rowOff>
    </xdr:from>
    <xdr:to>
      <xdr:col>12</xdr:col>
      <xdr:colOff>843642</xdr:colOff>
      <xdr:row>39</xdr:row>
      <xdr:rowOff>294936</xdr:rowOff>
    </xdr:to>
    <xdr:sp macro="" textlink="">
      <xdr:nvSpPr>
        <xdr:cNvPr id="29" name="吹き出し: 角を丸めた四角形 9">
          <a:extLst>
            <a:ext uri="{FF2B5EF4-FFF2-40B4-BE49-F238E27FC236}">
              <a16:creationId xmlns:a16="http://schemas.microsoft.com/office/drawing/2014/main" id="{00000000-0008-0000-0200-00000A000000}"/>
            </a:ext>
          </a:extLst>
        </xdr:cNvPr>
        <xdr:cNvSpPr/>
      </xdr:nvSpPr>
      <xdr:spPr>
        <a:xfrm>
          <a:off x="2197554" y="7393102"/>
          <a:ext cx="4113438" cy="569459"/>
        </a:xfrm>
        <a:prstGeom prst="wedgeRoundRectCallout">
          <a:avLst>
            <a:gd name="adj1" fmla="val -38402"/>
            <a:gd name="adj2" fmla="val -82885"/>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変更後の契約額・消費税額に相違がないか、ご確認下さい。</a:t>
          </a:r>
        </a:p>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1</xdr:col>
      <xdr:colOff>32890</xdr:colOff>
      <xdr:row>42</xdr:row>
      <xdr:rowOff>8999</xdr:rowOff>
    </xdr:from>
    <xdr:to>
      <xdr:col>14</xdr:col>
      <xdr:colOff>829672</xdr:colOff>
      <xdr:row>42</xdr:row>
      <xdr:rowOff>245464</xdr:rowOff>
    </xdr:to>
    <xdr:sp macro="" textlink="">
      <xdr:nvSpPr>
        <xdr:cNvPr id="30" name="四角形: 角を丸くする 10">
          <a:extLst>
            <a:ext uri="{FF2B5EF4-FFF2-40B4-BE49-F238E27FC236}">
              <a16:creationId xmlns:a16="http://schemas.microsoft.com/office/drawing/2014/main" id="{00000000-0008-0000-0200-00000B000000}"/>
            </a:ext>
          </a:extLst>
        </xdr:cNvPr>
        <xdr:cNvSpPr/>
      </xdr:nvSpPr>
      <xdr:spPr>
        <a:xfrm>
          <a:off x="109090" y="9029174"/>
          <a:ext cx="7750032" cy="23646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145196</xdr:colOff>
      <xdr:row>45</xdr:row>
      <xdr:rowOff>44023</xdr:rowOff>
    </xdr:from>
    <xdr:to>
      <xdr:col>14</xdr:col>
      <xdr:colOff>816428</xdr:colOff>
      <xdr:row>50</xdr:row>
      <xdr:rowOff>136073</xdr:rowOff>
    </xdr:to>
    <xdr:sp macro="" textlink="">
      <xdr:nvSpPr>
        <xdr:cNvPr id="31" name="吹き出し: 角を丸めた四角形 9">
          <a:extLst>
            <a:ext uri="{FF2B5EF4-FFF2-40B4-BE49-F238E27FC236}">
              <a16:creationId xmlns:a16="http://schemas.microsoft.com/office/drawing/2014/main" id="{00000000-0008-0000-0200-00000A000000}"/>
            </a:ext>
          </a:extLst>
        </xdr:cNvPr>
        <xdr:cNvSpPr/>
      </xdr:nvSpPr>
      <xdr:spPr>
        <a:xfrm>
          <a:off x="2231171" y="9578548"/>
          <a:ext cx="5614707" cy="1225525"/>
        </a:xfrm>
        <a:prstGeom prst="wedgeRoundRectCallout">
          <a:avLst>
            <a:gd name="adj1" fmla="val -42805"/>
            <a:gd name="adj2" fmla="val -7497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900" b="1">
              <a:solidFill>
                <a:sysClr val="windowText" lastClr="000000"/>
              </a:solidFill>
            </a:rPr>
            <a:t>請求年度に該当する実施期間</a:t>
          </a:r>
          <a:r>
            <a:rPr kumimoji="1" lang="en-US" altLang="ja-JP" sz="900" b="1">
              <a:solidFill>
                <a:sysClr val="windowText" lastClr="000000"/>
              </a:solidFill>
            </a:rPr>
            <a:t>(YYYY/MM/DD)</a:t>
          </a:r>
          <a:r>
            <a:rPr kumimoji="1" lang="ja-JP" altLang="en-US" sz="900" b="1">
              <a:solidFill>
                <a:sysClr val="windowText" lastClr="000000"/>
              </a:solidFill>
            </a:rPr>
            <a:t>を記入して下さい。</a:t>
          </a:r>
          <a:endParaRPr kumimoji="1" lang="en-US" altLang="ja-JP" sz="900" b="1">
            <a:solidFill>
              <a:sysClr val="windowText" lastClr="000000"/>
            </a:solidFill>
          </a:endParaRPr>
        </a:p>
        <a:p>
          <a:pPr algn="l"/>
          <a:r>
            <a:rPr kumimoji="1" lang="en-US" altLang="ja-JP" sz="900" b="1">
              <a:solidFill>
                <a:sysClr val="windowText" lastClr="000000"/>
              </a:solidFill>
            </a:rPr>
            <a:t>※</a:t>
          </a:r>
          <a:r>
            <a:rPr kumimoji="1" lang="ja-JP" altLang="en-US" sz="900" b="1">
              <a:solidFill>
                <a:sysClr val="windowText" lastClr="000000"/>
              </a:solidFill>
            </a:rPr>
            <a:t>複数年契約を締結している場合は、請求年度</a:t>
          </a:r>
          <a:r>
            <a:rPr kumimoji="1" lang="en-US" altLang="ja-JP" sz="900" b="1">
              <a:solidFill>
                <a:sysClr val="windowText" lastClr="000000"/>
              </a:solidFill>
            </a:rPr>
            <a:t>(</a:t>
          </a:r>
          <a:r>
            <a:rPr kumimoji="1" lang="ja-JP" altLang="en-US" sz="900" b="1">
              <a:solidFill>
                <a:sysClr val="windowText" lastClr="000000"/>
              </a:solidFill>
            </a:rPr>
            <a:t>単年度</a:t>
          </a:r>
          <a:r>
            <a:rPr kumimoji="1" lang="en-US" altLang="ja-JP" sz="900" b="1">
              <a:solidFill>
                <a:sysClr val="windowText" lastClr="000000"/>
              </a:solidFill>
            </a:rPr>
            <a:t>)</a:t>
          </a:r>
          <a:r>
            <a:rPr kumimoji="1" lang="ja-JP" altLang="en-US" sz="900" b="1">
              <a:solidFill>
                <a:sysClr val="windowText" lastClr="000000"/>
              </a:solidFill>
            </a:rPr>
            <a:t>の実施期間を記入して下さい。</a:t>
          </a:r>
        </a:p>
        <a:p>
          <a:pPr algn="l"/>
          <a:r>
            <a:rPr kumimoji="1" lang="ja-JP" altLang="en-US" sz="900" b="1">
              <a:solidFill>
                <a:sysClr val="windowText" lastClr="000000"/>
              </a:solidFill>
            </a:rPr>
            <a:t>    </a:t>
          </a:r>
          <a:r>
            <a:rPr kumimoji="1" lang="en-US" altLang="ja-JP" sz="900" b="1">
              <a:solidFill>
                <a:sysClr val="windowText" lastClr="000000"/>
              </a:solidFill>
            </a:rPr>
            <a:t>(</a:t>
          </a:r>
          <a:r>
            <a:rPr kumimoji="1" lang="ja-JP" altLang="en-US" sz="900" b="1">
              <a:solidFill>
                <a:sysClr val="windowText" lastClr="000000"/>
              </a:solidFill>
            </a:rPr>
            <a:t>例</a:t>
          </a:r>
          <a:r>
            <a:rPr kumimoji="1" lang="en-US" altLang="ja-JP" sz="900" b="1">
              <a:solidFill>
                <a:sysClr val="windowText" lastClr="000000"/>
              </a:solidFill>
            </a:rPr>
            <a:t>)</a:t>
          </a:r>
          <a:r>
            <a:rPr kumimoji="1" lang="ja-JP" altLang="en-US" sz="900" b="1">
              <a:solidFill>
                <a:sysClr val="windowText" lastClr="000000"/>
              </a:solidFill>
            </a:rPr>
            <a:t>契約期間</a:t>
          </a:r>
          <a:r>
            <a:rPr kumimoji="1" lang="en-US" altLang="ja-JP" sz="900" b="1">
              <a:solidFill>
                <a:sysClr val="windowText" lastClr="000000"/>
              </a:solidFill>
            </a:rPr>
            <a:t>:</a:t>
          </a:r>
          <a:r>
            <a:rPr kumimoji="1" lang="ja-JP" altLang="en-US" sz="900" b="1">
              <a:solidFill>
                <a:sysClr val="windowText" lastClr="000000"/>
              </a:solidFill>
            </a:rPr>
            <a:t>令和</a:t>
          </a:r>
          <a:r>
            <a:rPr kumimoji="1" lang="en-US" altLang="ja-JP" sz="900" b="1">
              <a:solidFill>
                <a:sysClr val="windowText" lastClr="000000"/>
              </a:solidFill>
            </a:rPr>
            <a:t>6</a:t>
          </a:r>
          <a:r>
            <a:rPr kumimoji="1" lang="ja-JP" altLang="en-US" sz="900" b="1">
              <a:solidFill>
                <a:sysClr val="windowText" lastClr="000000"/>
              </a:solidFill>
            </a:rPr>
            <a:t>年</a:t>
          </a:r>
          <a:r>
            <a:rPr kumimoji="1" lang="en-US" altLang="ja-JP" sz="900" b="1">
              <a:solidFill>
                <a:sysClr val="windowText" lastClr="000000"/>
              </a:solidFill>
            </a:rPr>
            <a:t>4</a:t>
          </a:r>
          <a:r>
            <a:rPr kumimoji="1" lang="ja-JP" altLang="en-US" sz="900" b="1">
              <a:solidFill>
                <a:sysClr val="windowText" lastClr="000000"/>
              </a:solidFill>
            </a:rPr>
            <a:t>月</a:t>
          </a:r>
          <a:r>
            <a:rPr kumimoji="1" lang="en-US" altLang="ja-JP" sz="900" b="1">
              <a:solidFill>
                <a:sysClr val="windowText" lastClr="000000"/>
              </a:solidFill>
            </a:rPr>
            <a:t>1</a:t>
          </a:r>
          <a:r>
            <a:rPr kumimoji="1" lang="ja-JP" altLang="en-US" sz="900" b="1">
              <a:solidFill>
                <a:sysClr val="windowText" lastClr="000000"/>
              </a:solidFill>
            </a:rPr>
            <a:t>日から令和</a:t>
          </a:r>
          <a:r>
            <a:rPr kumimoji="1" lang="en-US" altLang="ja-JP" sz="900" b="1">
              <a:solidFill>
                <a:sysClr val="windowText" lastClr="000000"/>
              </a:solidFill>
            </a:rPr>
            <a:t>8</a:t>
          </a:r>
          <a:r>
            <a:rPr kumimoji="1" lang="ja-JP" altLang="en-US" sz="900" b="1">
              <a:solidFill>
                <a:sysClr val="windowText" lastClr="000000"/>
              </a:solidFill>
            </a:rPr>
            <a:t>年</a:t>
          </a:r>
          <a:r>
            <a:rPr kumimoji="1" lang="en-US" altLang="ja-JP" sz="900" b="1">
              <a:solidFill>
                <a:sysClr val="windowText" lastClr="000000"/>
              </a:solidFill>
            </a:rPr>
            <a:t>3</a:t>
          </a:r>
          <a:r>
            <a:rPr kumimoji="1" lang="ja-JP" altLang="en-US" sz="900" b="1">
              <a:solidFill>
                <a:sysClr val="windowText" lastClr="000000"/>
              </a:solidFill>
            </a:rPr>
            <a:t>月</a:t>
          </a:r>
          <a:r>
            <a:rPr kumimoji="1" lang="en-US" altLang="ja-JP" sz="900" b="1">
              <a:solidFill>
                <a:sysClr val="windowText" lastClr="000000"/>
              </a:solidFill>
            </a:rPr>
            <a:t>31</a:t>
          </a:r>
          <a:r>
            <a:rPr kumimoji="1" lang="ja-JP" altLang="en-US" sz="900" b="1">
              <a:solidFill>
                <a:sysClr val="windowText" lastClr="000000"/>
              </a:solidFill>
            </a:rPr>
            <a:t>日のケース</a:t>
          </a:r>
          <a:endParaRPr kumimoji="1" lang="en-US" altLang="ja-JP" sz="900" b="1">
            <a:solidFill>
              <a:sysClr val="windowText" lastClr="000000"/>
            </a:solidFill>
          </a:endParaRPr>
        </a:p>
        <a:p>
          <a:pPr algn="l"/>
          <a:r>
            <a:rPr kumimoji="1" lang="ja-JP" altLang="en-US" sz="900" b="1">
              <a:solidFill>
                <a:sysClr val="windowText" lastClr="000000"/>
              </a:solidFill>
            </a:rPr>
            <a:t>　　</a:t>
          </a:r>
          <a:r>
            <a:rPr kumimoji="1" lang="ja-JP" altLang="en-US" sz="900" b="1" baseline="0">
              <a:solidFill>
                <a:sysClr val="windowText" lastClr="000000"/>
              </a:solidFill>
            </a:rPr>
            <a:t>  </a:t>
          </a:r>
          <a:r>
            <a:rPr kumimoji="1" lang="ja-JP" altLang="en-US" sz="900" b="1">
              <a:solidFill>
                <a:sysClr val="windowText" lastClr="000000"/>
              </a:solidFill>
            </a:rPr>
            <a:t>請求年度が令和</a:t>
          </a:r>
          <a:r>
            <a:rPr kumimoji="1" lang="en-US" altLang="ja-JP" sz="900" b="1">
              <a:solidFill>
                <a:sysClr val="windowText" lastClr="000000"/>
              </a:solidFill>
            </a:rPr>
            <a:t>5</a:t>
          </a:r>
          <a:r>
            <a:rPr kumimoji="1" lang="ja-JP" altLang="en-US" sz="900" b="1">
              <a:solidFill>
                <a:sysClr val="windowText" lastClr="000000"/>
              </a:solidFill>
            </a:rPr>
            <a:t>年度の場合の当該年度実施期間は、令和</a:t>
          </a:r>
          <a:r>
            <a:rPr kumimoji="1" lang="en-US" altLang="ja-JP" sz="900" b="1">
              <a:solidFill>
                <a:sysClr val="windowText" lastClr="000000"/>
              </a:solidFill>
            </a:rPr>
            <a:t>6</a:t>
          </a:r>
          <a:r>
            <a:rPr kumimoji="1" lang="ja-JP" altLang="en-US" sz="900" b="1">
              <a:solidFill>
                <a:sysClr val="windowText" lastClr="000000"/>
              </a:solidFill>
            </a:rPr>
            <a:t>年</a:t>
          </a:r>
          <a:r>
            <a:rPr kumimoji="1" lang="en-US" altLang="ja-JP" sz="900" b="1">
              <a:solidFill>
                <a:sysClr val="windowText" lastClr="000000"/>
              </a:solidFill>
            </a:rPr>
            <a:t>4</a:t>
          </a:r>
          <a:r>
            <a:rPr kumimoji="1" lang="ja-JP" altLang="en-US" sz="900" b="1">
              <a:solidFill>
                <a:sysClr val="windowText" lastClr="000000"/>
              </a:solidFill>
            </a:rPr>
            <a:t>月</a:t>
          </a:r>
          <a:r>
            <a:rPr kumimoji="1" lang="en-US" altLang="ja-JP" sz="900" b="1">
              <a:solidFill>
                <a:sysClr val="windowText" lastClr="000000"/>
              </a:solidFill>
            </a:rPr>
            <a:t>1</a:t>
          </a:r>
          <a:r>
            <a:rPr kumimoji="1" lang="ja-JP" altLang="en-US" sz="900" b="1">
              <a:solidFill>
                <a:sysClr val="windowText" lastClr="000000"/>
              </a:solidFill>
            </a:rPr>
            <a:t>日～令和</a:t>
          </a:r>
          <a:r>
            <a:rPr kumimoji="1" lang="en-US" altLang="ja-JP" sz="900" b="1">
              <a:solidFill>
                <a:sysClr val="windowText" lastClr="000000"/>
              </a:solidFill>
            </a:rPr>
            <a:t>7</a:t>
          </a:r>
          <a:r>
            <a:rPr kumimoji="1" lang="ja-JP" altLang="en-US" sz="900" b="1">
              <a:solidFill>
                <a:sysClr val="windowText" lastClr="000000"/>
              </a:solidFill>
            </a:rPr>
            <a:t>年</a:t>
          </a:r>
          <a:r>
            <a:rPr kumimoji="1" lang="en-US" altLang="ja-JP" sz="900" b="1">
              <a:solidFill>
                <a:sysClr val="windowText" lastClr="000000"/>
              </a:solidFill>
            </a:rPr>
            <a:t>3</a:t>
          </a:r>
          <a:r>
            <a:rPr kumimoji="1" lang="ja-JP" altLang="en-US" sz="900" b="1">
              <a:solidFill>
                <a:sysClr val="windowText" lastClr="000000"/>
              </a:solidFill>
            </a:rPr>
            <a:t>月</a:t>
          </a:r>
          <a:r>
            <a:rPr kumimoji="1" lang="en-US" altLang="ja-JP" sz="900" b="1">
              <a:solidFill>
                <a:sysClr val="windowText" lastClr="000000"/>
              </a:solidFill>
            </a:rPr>
            <a:t>31</a:t>
          </a:r>
          <a:r>
            <a:rPr kumimoji="1" lang="ja-JP" altLang="en-US" sz="900" b="1">
              <a:solidFill>
                <a:sysClr val="windowText" lastClr="000000"/>
              </a:solidFill>
            </a:rPr>
            <a:t>日となります。</a:t>
          </a:r>
          <a:endParaRPr kumimoji="1" lang="en-US" altLang="ja-JP" sz="900" b="1">
            <a:solidFill>
              <a:sysClr val="windowText" lastClr="000000"/>
            </a:solidFill>
          </a:endParaRPr>
        </a:p>
        <a:p>
          <a:pPr algn="l"/>
          <a:r>
            <a:rPr kumimoji="1" lang="en-US" altLang="ja-JP" sz="900" b="1">
              <a:solidFill>
                <a:sysClr val="windowText" lastClr="000000"/>
              </a:solidFill>
            </a:rPr>
            <a:t>※</a:t>
          </a:r>
          <a:r>
            <a:rPr kumimoji="1" lang="ja-JP" altLang="en-US" sz="900" b="1">
              <a:solidFill>
                <a:sysClr val="windowText" lastClr="000000"/>
              </a:solidFill>
            </a:rPr>
            <a:t>単年度契約の場合は、契約期間と同じ期間となります。</a:t>
          </a:r>
        </a:p>
      </xdr:txBody>
    </xdr:sp>
    <xdr:clientData/>
  </xdr:twoCellAnchor>
  <xdr:twoCellAnchor>
    <xdr:from>
      <xdr:col>7</xdr:col>
      <xdr:colOff>238125</xdr:colOff>
      <xdr:row>26</xdr:row>
      <xdr:rowOff>35497</xdr:rowOff>
    </xdr:from>
    <xdr:to>
      <xdr:col>9</xdr:col>
      <xdr:colOff>2789</xdr:colOff>
      <xdr:row>26</xdr:row>
      <xdr:rowOff>280766</xdr:rowOff>
    </xdr:to>
    <xdr:sp macro="" textlink="">
      <xdr:nvSpPr>
        <xdr:cNvPr id="32" name="四角形: 角を丸くする 28">
          <a:extLst>
            <a:ext uri="{FF2B5EF4-FFF2-40B4-BE49-F238E27FC236}">
              <a16:creationId xmlns:a16="http://schemas.microsoft.com/office/drawing/2014/main" id="{00000000-0008-0000-0400-00001D000000}"/>
            </a:ext>
          </a:extLst>
        </xdr:cNvPr>
        <xdr:cNvSpPr/>
      </xdr:nvSpPr>
      <xdr:spPr>
        <a:xfrm>
          <a:off x="3409950" y="5760022"/>
          <a:ext cx="1193414" cy="24526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160242</xdr:colOff>
      <xdr:row>26</xdr:row>
      <xdr:rowOff>36739</xdr:rowOff>
    </xdr:from>
    <xdr:to>
      <xdr:col>4</xdr:col>
      <xdr:colOff>240831</xdr:colOff>
      <xdr:row>26</xdr:row>
      <xdr:rowOff>272483</xdr:rowOff>
    </xdr:to>
    <xdr:sp macro="" textlink="">
      <xdr:nvSpPr>
        <xdr:cNvPr id="33" name="四角形: 角を丸くする 30">
          <a:extLst>
            <a:ext uri="{FF2B5EF4-FFF2-40B4-BE49-F238E27FC236}">
              <a16:creationId xmlns:a16="http://schemas.microsoft.com/office/drawing/2014/main" id="{00000000-0008-0000-0400-00001F000000}"/>
            </a:ext>
          </a:extLst>
        </xdr:cNvPr>
        <xdr:cNvSpPr/>
      </xdr:nvSpPr>
      <xdr:spPr>
        <a:xfrm>
          <a:off x="236442" y="5761264"/>
          <a:ext cx="1556964" cy="23574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26</xdr:row>
      <xdr:rowOff>190499</xdr:rowOff>
    </xdr:from>
    <xdr:to>
      <xdr:col>7</xdr:col>
      <xdr:colOff>103278</xdr:colOff>
      <xdr:row>28</xdr:row>
      <xdr:rowOff>122464</xdr:rowOff>
    </xdr:to>
    <xdr:sp macro="" textlink="">
      <xdr:nvSpPr>
        <xdr:cNvPr id="34" name="吹き出し: 角を丸めた四角形 23551">
          <a:extLst>
            <a:ext uri="{FF2B5EF4-FFF2-40B4-BE49-F238E27FC236}">
              <a16:creationId xmlns:a16="http://schemas.microsoft.com/office/drawing/2014/main" id="{00000000-0008-0000-0400-0000005C0000}"/>
            </a:ext>
          </a:extLst>
        </xdr:cNvPr>
        <xdr:cNvSpPr/>
      </xdr:nvSpPr>
      <xdr:spPr>
        <a:xfrm>
          <a:off x="2099582" y="5915024"/>
          <a:ext cx="1175521" cy="522515"/>
        </a:xfrm>
        <a:prstGeom prst="wedgeRoundRectCallout">
          <a:avLst>
            <a:gd name="adj1" fmla="val -70674"/>
            <a:gd name="adj2" fmla="val -5936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契約ごとに時系列で記入して下さい。</a:t>
          </a:r>
        </a:p>
      </xdr:txBody>
    </xdr:sp>
    <xdr:clientData/>
  </xdr:twoCellAnchor>
  <xdr:twoCellAnchor>
    <xdr:from>
      <xdr:col>6</xdr:col>
      <xdr:colOff>27213</xdr:colOff>
      <xdr:row>19</xdr:row>
      <xdr:rowOff>66261</xdr:rowOff>
    </xdr:from>
    <xdr:to>
      <xdr:col>7</xdr:col>
      <xdr:colOff>136072</xdr:colOff>
      <xdr:row>25</xdr:row>
      <xdr:rowOff>135118</xdr:rowOff>
    </xdr:to>
    <xdr:sp macro="" textlink="">
      <xdr:nvSpPr>
        <xdr:cNvPr id="35" name="吹き出し: 角を丸めた四角形 29">
          <a:extLst>
            <a:ext uri="{FF2B5EF4-FFF2-40B4-BE49-F238E27FC236}">
              <a16:creationId xmlns:a16="http://schemas.microsoft.com/office/drawing/2014/main" id="{00000000-0008-0000-0400-00001E000000}"/>
            </a:ext>
          </a:extLst>
        </xdr:cNvPr>
        <xdr:cNvSpPr/>
      </xdr:nvSpPr>
      <xdr:spPr>
        <a:xfrm>
          <a:off x="2106148" y="4364935"/>
          <a:ext cx="1193881" cy="1269835"/>
        </a:xfrm>
        <a:prstGeom prst="wedgeRoundRectCallout">
          <a:avLst>
            <a:gd name="adj1" fmla="val 56585"/>
            <a:gd name="adj2" fmla="val 7168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1">
              <a:solidFill>
                <a:sysClr val="windowText" lastClr="000000"/>
              </a:solidFill>
            </a:rPr>
            <a:t>減額金額をマイナス金額で入力して下さい。消費税額は計上すべき消費税額を自動表示します。</a:t>
          </a:r>
        </a:p>
      </xdr:txBody>
    </xdr:sp>
    <xdr:clientData/>
  </xdr:twoCellAnchor>
  <xdr:twoCellAnchor>
    <xdr:from>
      <xdr:col>13</xdr:col>
      <xdr:colOff>30615</xdr:colOff>
      <xdr:row>24</xdr:row>
      <xdr:rowOff>27173</xdr:rowOff>
    </xdr:from>
    <xdr:to>
      <xdr:col>13</xdr:col>
      <xdr:colOff>649942</xdr:colOff>
      <xdr:row>24</xdr:row>
      <xdr:rowOff>306573</xdr:rowOff>
    </xdr:to>
    <xdr:sp macro="" textlink="">
      <xdr:nvSpPr>
        <xdr:cNvPr id="36" name="四角形: 角を丸くする 12">
          <a:extLst>
            <a:ext uri="{FF2B5EF4-FFF2-40B4-BE49-F238E27FC236}">
              <a16:creationId xmlns:a16="http://schemas.microsoft.com/office/drawing/2014/main" id="{00000000-0008-0000-0200-00000D000000}"/>
            </a:ext>
          </a:extLst>
        </xdr:cNvPr>
        <xdr:cNvSpPr/>
      </xdr:nvSpPr>
      <xdr:spPr>
        <a:xfrm>
          <a:off x="6374265" y="5199248"/>
          <a:ext cx="619327" cy="279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646044</xdr:colOff>
      <xdr:row>24</xdr:row>
      <xdr:rowOff>150439</xdr:rowOff>
    </xdr:from>
    <xdr:to>
      <xdr:col>14</xdr:col>
      <xdr:colOff>52467</xdr:colOff>
      <xdr:row>26</xdr:row>
      <xdr:rowOff>157370</xdr:rowOff>
    </xdr:to>
    <xdr:sp macro="" textlink="">
      <xdr:nvSpPr>
        <xdr:cNvPr id="37" name="右大かっこ 36">
          <a:extLst>
            <a:ext uri="{FF2B5EF4-FFF2-40B4-BE49-F238E27FC236}">
              <a16:creationId xmlns:a16="http://schemas.microsoft.com/office/drawing/2014/main" id="{00000000-0008-0000-0500-00001F000000}"/>
            </a:ext>
          </a:extLst>
        </xdr:cNvPr>
        <xdr:cNvSpPr/>
      </xdr:nvSpPr>
      <xdr:spPr>
        <a:xfrm>
          <a:off x="6990522" y="5327069"/>
          <a:ext cx="93880" cy="561866"/>
        </a:xfrm>
        <a:prstGeom prst="rightBracke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231320</xdr:colOff>
      <xdr:row>21</xdr:row>
      <xdr:rowOff>276225</xdr:rowOff>
    </xdr:from>
    <xdr:to>
      <xdr:col>9</xdr:col>
      <xdr:colOff>85725</xdr:colOff>
      <xdr:row>25</xdr:row>
      <xdr:rowOff>38099</xdr:rowOff>
    </xdr:to>
    <xdr:sp macro="" textlink="">
      <xdr:nvSpPr>
        <xdr:cNvPr id="38" name="四角形: 角を丸くする 24594">
          <a:extLst>
            <a:ext uri="{FF2B5EF4-FFF2-40B4-BE49-F238E27FC236}">
              <a16:creationId xmlns:a16="http://schemas.microsoft.com/office/drawing/2014/main" id="{00000000-0008-0000-0500-000013600000}"/>
            </a:ext>
          </a:extLst>
        </xdr:cNvPr>
        <xdr:cNvSpPr/>
      </xdr:nvSpPr>
      <xdr:spPr>
        <a:xfrm>
          <a:off x="3403145" y="5133975"/>
          <a:ext cx="1283155" cy="400049"/>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161926</xdr:colOff>
      <xdr:row>25</xdr:row>
      <xdr:rowOff>183070</xdr:rowOff>
    </xdr:from>
    <xdr:to>
      <xdr:col>9</xdr:col>
      <xdr:colOff>85726</xdr:colOff>
      <xdr:row>27</xdr:row>
      <xdr:rowOff>50547</xdr:rowOff>
    </xdr:to>
    <xdr:sp macro="" textlink="">
      <xdr:nvSpPr>
        <xdr:cNvPr id="39" name="四角形: 角を丸くする 24594">
          <a:extLst>
            <a:ext uri="{FF2B5EF4-FFF2-40B4-BE49-F238E27FC236}">
              <a16:creationId xmlns:a16="http://schemas.microsoft.com/office/drawing/2014/main" id="{00000000-0008-0000-0500-000013600000}"/>
            </a:ext>
          </a:extLst>
        </xdr:cNvPr>
        <xdr:cNvSpPr/>
      </xdr:nvSpPr>
      <xdr:spPr>
        <a:xfrm>
          <a:off x="3333751" y="5678995"/>
          <a:ext cx="1352550" cy="400877"/>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17</xdr:row>
      <xdr:rowOff>289891</xdr:rowOff>
    </xdr:from>
    <xdr:to>
      <xdr:col>10</xdr:col>
      <xdr:colOff>74544</xdr:colOff>
      <xdr:row>24</xdr:row>
      <xdr:rowOff>161304</xdr:rowOff>
    </xdr:to>
    <xdr:cxnSp macro="">
      <xdr:nvCxnSpPr>
        <xdr:cNvPr id="40" name="カギ線コネクタ 39"/>
        <xdr:cNvCxnSpPr>
          <a:stCxn id="38" idx="3"/>
        </xdr:cNvCxnSpPr>
      </xdr:nvCxnSpPr>
      <xdr:spPr>
        <a:xfrm flipV="1">
          <a:off x="4686300" y="4252291"/>
          <a:ext cx="169794" cy="1081088"/>
        </a:xfrm>
        <a:prstGeom prst="bentConnector2">
          <a:avLst/>
        </a:prstGeom>
        <a:ln w="2857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85726</xdr:colOff>
      <xdr:row>24</xdr:row>
      <xdr:rowOff>176859</xdr:rowOff>
    </xdr:from>
    <xdr:to>
      <xdr:col>10</xdr:col>
      <xdr:colOff>74544</xdr:colOff>
      <xdr:row>26</xdr:row>
      <xdr:rowOff>154909</xdr:rowOff>
    </xdr:to>
    <xdr:cxnSp macro="">
      <xdr:nvCxnSpPr>
        <xdr:cNvPr id="41" name="カギ線コネクタ 40"/>
        <xdr:cNvCxnSpPr>
          <a:stCxn id="39" idx="3"/>
        </xdr:cNvCxnSpPr>
      </xdr:nvCxnSpPr>
      <xdr:spPr>
        <a:xfrm flipV="1">
          <a:off x="4686301" y="5348934"/>
          <a:ext cx="169793" cy="530500"/>
        </a:xfrm>
        <a:prstGeom prst="bentConnector2">
          <a:avLst/>
        </a:prstGeom>
        <a:ln w="2857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5.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5.xml"/><Relationship Id="rId16" Type="http://schemas.openxmlformats.org/officeDocument/2006/relationships/comments" Target="../comments5.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6.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6.xml"/><Relationship Id="rId16" Type="http://schemas.openxmlformats.org/officeDocument/2006/relationships/comments" Target="../comments6.xml"/><Relationship Id="rId1" Type="http://schemas.openxmlformats.org/officeDocument/2006/relationships/printerSettings" Target="../printerSettings/printerSettings6.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7.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pageSetUpPr fitToPage="1"/>
  </sheetPr>
  <dimension ref="B1:R53"/>
  <sheetViews>
    <sheetView showGridLines="0" tabSelected="1" zoomScale="75" zoomScaleNormal="75" workbookViewId="0">
      <selection activeCell="G29" sqref="G29:I29"/>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c r="O2" s="112"/>
      <c r="Q2" s="35" t="s">
        <v>84</v>
      </c>
    </row>
    <row r="3" spans="2:17" ht="20.100000000000001" customHeight="1">
      <c r="M3" s="15" t="s">
        <v>41</v>
      </c>
      <c r="N3" s="113"/>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c r="O7" s="114"/>
      <c r="Q7" s="35" t="s">
        <v>85</v>
      </c>
    </row>
    <row r="8" spans="2:17">
      <c r="I8" s="109" t="s">
        <v>6</v>
      </c>
      <c r="J8" s="110" t="s">
        <v>5</v>
      </c>
      <c r="K8" s="111"/>
      <c r="L8" s="111"/>
      <c r="M8" s="111"/>
      <c r="N8" s="111"/>
      <c r="O8" s="111"/>
    </row>
    <row r="9" spans="2:17" ht="15.75" customHeight="1">
      <c r="I9" s="109"/>
      <c r="J9" s="110"/>
      <c r="K9" s="111"/>
      <c r="L9" s="111"/>
      <c r="M9" s="111"/>
      <c r="N9" s="111"/>
      <c r="O9" s="111"/>
      <c r="Q9" s="36" t="s">
        <v>43</v>
      </c>
    </row>
    <row r="10" spans="2:17" ht="28.5" customHeight="1">
      <c r="I10" s="19" t="s">
        <v>4</v>
      </c>
      <c r="J10" s="20" t="s">
        <v>5</v>
      </c>
      <c r="K10" s="111"/>
      <c r="L10" s="111"/>
      <c r="M10" s="111"/>
      <c r="N10" s="111"/>
      <c r="O10" s="111"/>
      <c r="Q10" s="37" t="s">
        <v>44</v>
      </c>
    </row>
    <row r="11" spans="2:17" ht="19.5" customHeight="1">
      <c r="I11" s="19" t="s">
        <v>7</v>
      </c>
      <c r="J11" s="20" t="s">
        <v>5</v>
      </c>
      <c r="K11" s="111"/>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89955000</v>
      </c>
      <c r="I17" s="107"/>
      <c r="J17" s="107"/>
      <c r="K17" s="107"/>
      <c r="L17" s="17"/>
      <c r="M17" s="17" t="s">
        <v>13</v>
      </c>
      <c r="Q17" s="35" t="s">
        <v>45</v>
      </c>
    </row>
    <row r="18" spans="2:17" ht="23.25" customHeight="1">
      <c r="D18" s="19" t="s">
        <v>14</v>
      </c>
      <c r="F18" s="12"/>
      <c r="G18" s="12"/>
      <c r="H18" s="49"/>
      <c r="I18" s="108">
        <f>SUMIF(N21:N36,"〇",J21:M36)</f>
        <v>8177727</v>
      </c>
      <c r="J18" s="108"/>
      <c r="K18" s="108"/>
      <c r="L18" s="12"/>
      <c r="M18" s="12" t="s">
        <v>37</v>
      </c>
      <c r="Q18" s="35" t="s">
        <v>62</v>
      </c>
    </row>
    <row r="19" spans="2:17" ht="3" customHeight="1"/>
    <row r="20" spans="2:17" ht="21.75" customHeight="1">
      <c r="B20" s="121"/>
      <c r="C20" s="121"/>
      <c r="D20" s="121"/>
      <c r="E20" s="121"/>
      <c r="F20" s="5"/>
      <c r="G20" s="119" t="s">
        <v>38</v>
      </c>
      <c r="H20" s="120"/>
      <c r="I20" s="120"/>
      <c r="J20" s="116" t="s">
        <v>86</v>
      </c>
      <c r="K20" s="116"/>
      <c r="L20" s="116"/>
      <c r="M20" s="116"/>
      <c r="N20" s="21" t="s">
        <v>16</v>
      </c>
      <c r="O20" s="42" t="s">
        <v>20</v>
      </c>
    </row>
    <row r="21" spans="2:17" ht="22.5" customHeight="1">
      <c r="B21" s="118" t="s">
        <v>87</v>
      </c>
      <c r="C21" s="118"/>
      <c r="D21" s="118"/>
      <c r="E21" s="118"/>
      <c r="F21" s="5"/>
      <c r="G21" s="122">
        <v>89955000</v>
      </c>
      <c r="H21" s="123"/>
      <c r="I21" s="123"/>
      <c r="J21" s="115">
        <f>ROUNDDOWN(G21/1.1*0.1,0)</f>
        <v>8177727</v>
      </c>
      <c r="K21" s="115"/>
      <c r="L21" s="115"/>
      <c r="M21" s="115"/>
      <c r="N21" s="38" t="s">
        <v>56</v>
      </c>
      <c r="O21" s="42" t="s">
        <v>17</v>
      </c>
      <c r="Q21" s="35" t="s">
        <v>46</v>
      </c>
    </row>
    <row r="22" spans="2:17" ht="24.75" customHeight="1">
      <c r="B22" s="100">
        <v>1</v>
      </c>
      <c r="C22" s="100"/>
      <c r="D22" s="100"/>
      <c r="E22" s="100"/>
      <c r="F22" s="5"/>
      <c r="G22" s="102" t="str">
        <f>IF(OR($N$21="〇",$O$25&lt;B22+1),"",ROUNDDOWN($G$21/$O$25, -3))</f>
        <v/>
      </c>
      <c r="H22" s="106"/>
      <c r="I22" s="106"/>
      <c r="J22" s="103" t="str">
        <f>IF(G22="","",ROUNDDOWN(G22/11,0))</f>
        <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t="str">
        <f>IF(OR($N$21="〇",$O$25={"",1}),"",G21-G22*($O$25-1))</f>
        <v/>
      </c>
      <c r="H25" s="106"/>
      <c r="I25" s="106"/>
      <c r="J25" s="106" t="str">
        <f>IF(G22="","",J21-J22*($O$25-1))</f>
        <v/>
      </c>
      <c r="K25" s="106"/>
      <c r="L25" s="106"/>
      <c r="M25" s="106"/>
      <c r="N25" s="38"/>
      <c r="O25" s="52">
        <v>2</v>
      </c>
      <c r="Q25" s="35" t="s">
        <v>47</v>
      </c>
    </row>
    <row r="26" spans="2:17" ht="18" customHeight="1">
      <c r="B26" s="29" t="s">
        <v>19</v>
      </c>
    </row>
    <row r="27" spans="2:17" ht="24" customHeight="1">
      <c r="B27" s="83" t="s">
        <v>88</v>
      </c>
      <c r="C27" s="83"/>
      <c r="D27" s="83"/>
      <c r="E27" s="83"/>
      <c r="F27" s="5"/>
      <c r="G27" s="95">
        <v>20000000</v>
      </c>
      <c r="H27" s="96"/>
      <c r="I27" s="96"/>
      <c r="J27" s="117">
        <f>IF(G27="","",ROUNDDOWN($G27/1.1*0.1,0))</f>
        <v>1818181</v>
      </c>
      <c r="K27" s="117"/>
      <c r="L27" s="117"/>
      <c r="M27" s="117"/>
      <c r="N27" s="38"/>
      <c r="O27" s="24"/>
      <c r="Q27" s="35" t="s">
        <v>48</v>
      </c>
    </row>
    <row r="28" spans="2:17" ht="22.5" customHeight="1">
      <c r="B28" s="83" t="s">
        <v>90</v>
      </c>
      <c r="C28" s="83"/>
      <c r="D28" s="83"/>
      <c r="E28" s="83"/>
      <c r="F28" s="5"/>
      <c r="G28" s="95"/>
      <c r="H28" s="96"/>
      <c r="I28" s="96"/>
      <c r="J28" s="97" t="str">
        <f t="shared" ref="J28:J36" si="2">IF(G28="","",ROUNDDOWN($G28/1.1*0.1,0))</f>
        <v/>
      </c>
      <c r="K28" s="98"/>
      <c r="L28" s="98"/>
      <c r="M28" s="99"/>
      <c r="N28" s="38"/>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c r="Q36" s="56"/>
    </row>
    <row r="37" spans="2:18" ht="26.25" customHeight="1" thickTop="1">
      <c r="B37" s="77" t="s">
        <v>73</v>
      </c>
      <c r="C37" s="77"/>
      <c r="D37" s="77"/>
      <c r="E37" s="77"/>
      <c r="F37" s="7"/>
      <c r="G37" s="78">
        <f>$G$21+SUM(G27:I35)</f>
        <v>109955000</v>
      </c>
      <c r="H37" s="79"/>
      <c r="I37" s="79"/>
      <c r="J37" s="80">
        <f>$J$21+SUM(J27:M36)</f>
        <v>9995908</v>
      </c>
      <c r="K37" s="79"/>
      <c r="L37" s="79"/>
      <c r="M37" s="79"/>
      <c r="N37" s="81"/>
      <c r="O37" s="82"/>
      <c r="Q37" s="35" t="s">
        <v>97</v>
      </c>
      <c r="R37" s="48"/>
    </row>
    <row r="38" spans="2:18" ht="6" customHeight="1"/>
    <row r="39" spans="2:18" ht="54" customHeight="1">
      <c r="B39" s="73" t="s">
        <v>22</v>
      </c>
      <c r="C39" s="74"/>
      <c r="D39" s="74"/>
      <c r="E39" s="74"/>
      <c r="F39" s="9"/>
      <c r="G39" s="57"/>
      <c r="H39" s="58"/>
      <c r="I39" s="58"/>
      <c r="J39" s="58"/>
      <c r="K39" s="58"/>
      <c r="L39" s="58"/>
      <c r="M39" s="58"/>
      <c r="N39" s="58"/>
      <c r="O39" s="58"/>
      <c r="Q39" s="35" t="s">
        <v>51</v>
      </c>
    </row>
    <row r="40" spans="2:18" s="12" customFormat="1" ht="54" customHeight="1">
      <c r="B40" s="73" t="s">
        <v>40</v>
      </c>
      <c r="C40" s="73"/>
      <c r="D40" s="73"/>
      <c r="E40" s="73"/>
      <c r="F40" s="11"/>
      <c r="G40" s="57"/>
      <c r="H40" s="58"/>
      <c r="I40" s="58"/>
      <c r="J40" s="58"/>
      <c r="K40" s="58"/>
      <c r="L40" s="58"/>
      <c r="M40" s="58"/>
      <c r="N40" s="58"/>
      <c r="O40" s="58"/>
      <c r="Q40" s="35" t="s">
        <v>52</v>
      </c>
    </row>
    <row r="41" spans="2:18" ht="26.25" customHeight="1">
      <c r="B41" s="74" t="s">
        <v>23</v>
      </c>
      <c r="C41" s="74"/>
      <c r="D41" s="74"/>
      <c r="E41" s="74"/>
      <c r="F41" s="5"/>
      <c r="G41" s="57"/>
      <c r="H41" s="58"/>
      <c r="I41" s="58"/>
      <c r="J41" s="58"/>
      <c r="K41" s="58"/>
      <c r="L41" s="58"/>
      <c r="M41" s="58"/>
      <c r="N41" s="58"/>
      <c r="O41" s="58"/>
      <c r="Q41" s="35" t="s">
        <v>53</v>
      </c>
    </row>
    <row r="42" spans="2:18" ht="20.25" hidden="1" customHeight="1">
      <c r="B42" s="74" t="s">
        <v>24</v>
      </c>
      <c r="C42" s="74"/>
      <c r="D42" s="74"/>
      <c r="E42" s="74"/>
      <c r="F42" s="5"/>
      <c r="G42" s="26" t="s">
        <v>25</v>
      </c>
      <c r="H42" s="75"/>
      <c r="I42" s="75"/>
      <c r="J42" s="27" t="s">
        <v>26</v>
      </c>
      <c r="K42" s="76" t="s">
        <v>27</v>
      </c>
      <c r="L42" s="76"/>
      <c r="M42" s="75"/>
      <c r="N42" s="75"/>
      <c r="O42" s="28"/>
      <c r="Q42" s="35" t="s">
        <v>58</v>
      </c>
    </row>
    <row r="43" spans="2:18" ht="6.75" customHeight="1"/>
    <row r="44" spans="2:18">
      <c r="B44" s="14" t="s">
        <v>28</v>
      </c>
    </row>
    <row r="45" spans="2:18" ht="18.75" customHeight="1">
      <c r="B45" s="69" t="s">
        <v>31</v>
      </c>
      <c r="C45" s="9"/>
      <c r="D45" s="57"/>
      <c r="E45" s="58"/>
      <c r="F45" s="58"/>
      <c r="G45" s="58"/>
      <c r="H45" s="67"/>
      <c r="I45" s="68"/>
      <c r="J45" s="59" t="s">
        <v>29</v>
      </c>
      <c r="K45" s="60"/>
      <c r="L45" s="30"/>
      <c r="M45" s="57"/>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6" t="s">
        <v>32</v>
      </c>
      <c r="C48" s="5"/>
      <c r="D48" s="68"/>
      <c r="E48" s="70"/>
      <c r="F48" s="70"/>
      <c r="G48" s="70"/>
      <c r="H48" s="70"/>
      <c r="I48" s="70"/>
      <c r="J48" s="65" t="s">
        <v>30</v>
      </c>
      <c r="K48" s="66"/>
      <c r="L48" s="11"/>
      <c r="M48" s="71"/>
      <c r="N48" s="72"/>
      <c r="O48" s="72"/>
    </row>
    <row r="49" spans="2:15">
      <c r="B49" s="13" t="s">
        <v>33</v>
      </c>
      <c r="C49" s="9"/>
      <c r="D49" s="57"/>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J21:M21"/>
    <mergeCell ref="J20:M20"/>
    <mergeCell ref="G27:I27"/>
    <mergeCell ref="J27:M27"/>
    <mergeCell ref="B21:E21"/>
    <mergeCell ref="G20:I20"/>
    <mergeCell ref="B20:E20"/>
    <mergeCell ref="G21:I21"/>
    <mergeCell ref="N2:O2"/>
    <mergeCell ref="K10:O10"/>
    <mergeCell ref="K11:N11"/>
    <mergeCell ref="N3:O3"/>
    <mergeCell ref="N7:O7"/>
    <mergeCell ref="H17:K17"/>
    <mergeCell ref="I18:K18"/>
    <mergeCell ref="I8:I9"/>
    <mergeCell ref="J8:J9"/>
    <mergeCell ref="K8:O9"/>
    <mergeCell ref="B28:E28"/>
    <mergeCell ref="G28:I28"/>
    <mergeCell ref="J28:M28"/>
    <mergeCell ref="B22:E22"/>
    <mergeCell ref="B23:E23"/>
    <mergeCell ref="B24:E24"/>
    <mergeCell ref="G24:I24"/>
    <mergeCell ref="J24:M24"/>
    <mergeCell ref="B25:E25"/>
    <mergeCell ref="G25:I25"/>
    <mergeCell ref="J25:M25"/>
    <mergeCell ref="G23:I23"/>
    <mergeCell ref="G22:I22"/>
    <mergeCell ref="J23:M23"/>
    <mergeCell ref="J22:M22"/>
    <mergeCell ref="B27:E27"/>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36:E36"/>
    <mergeCell ref="G36:I36"/>
    <mergeCell ref="J36:M36"/>
    <mergeCell ref="B37:E37"/>
    <mergeCell ref="G37:I37"/>
    <mergeCell ref="J37:M37"/>
    <mergeCell ref="N37:O37"/>
    <mergeCell ref="B39:E39"/>
    <mergeCell ref="G39:O39"/>
    <mergeCell ref="B45:B47"/>
    <mergeCell ref="D48:I48"/>
    <mergeCell ref="M48:O48"/>
    <mergeCell ref="B40:E40"/>
    <mergeCell ref="B41:E41"/>
    <mergeCell ref="B42:E42"/>
    <mergeCell ref="G41:O41"/>
    <mergeCell ref="G40:O40"/>
    <mergeCell ref="H42:I42"/>
    <mergeCell ref="K42:L42"/>
    <mergeCell ref="M42:N42"/>
    <mergeCell ref="D49:O50"/>
    <mergeCell ref="D51:O52"/>
    <mergeCell ref="J45:K47"/>
    <mergeCell ref="J48:K48"/>
    <mergeCell ref="M45:N47"/>
    <mergeCell ref="O45:O47"/>
    <mergeCell ref="D45:H47"/>
    <mergeCell ref="I45:I47"/>
  </mergeCells>
  <phoneticPr fontId="1"/>
  <dataValidations count="4">
    <dataValidation type="list" allowBlank="1" showInputMessage="1" showErrorMessage="1" sqref="N21:N25">
      <formula1>",〇"</formula1>
    </dataValidation>
    <dataValidation type="list" allowBlank="1" showInputMessage="1" showErrorMessage="1" sqref="N27:N36">
      <formula1>"〇"</formula1>
    </dataValidation>
    <dataValidation type="whole" operator="notEqual" allowBlank="1" showInputMessage="1" showErrorMessage="1" sqref="G27:I35 G21:I21">
      <formula1>0</formula1>
    </dataValidation>
    <dataValidation type="whole" allowBlank="1" showInputMessage="1" showErrorMessage="1" sqref="O25">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5"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Group Box 13">
              <controlPr defaultSize="0" print="0" autoFill="0" autoPict="0">
                <anchor moveWithCells="1">
                  <from>
                    <xdr:col>7</xdr:col>
                    <xdr:colOff>476250</xdr:colOff>
                    <xdr:row>43</xdr:row>
                    <xdr:rowOff>38100</xdr:rowOff>
                  </from>
                  <to>
                    <xdr:col>9</xdr:col>
                    <xdr:colOff>9525</xdr:colOff>
                    <xdr:row>47</xdr:row>
                    <xdr:rowOff>28575</xdr:rowOff>
                  </to>
                </anchor>
              </controlPr>
            </control>
          </mc:Choice>
        </mc:AlternateContent>
        <mc:AlternateContent xmlns:mc="http://schemas.openxmlformats.org/markup-compatibility/2006">
          <mc:Choice Requires="x14">
            <control shapeId="1038" r:id="rId5" name="Group Box 14">
              <controlPr defaultSize="0" autoFill="0" autoPict="0">
                <anchor moveWithCells="1">
                  <from>
                    <xdr:col>13</xdr:col>
                    <xdr:colOff>657225</xdr:colOff>
                    <xdr:row>43</xdr:row>
                    <xdr:rowOff>85725</xdr:rowOff>
                  </from>
                  <to>
                    <xdr:col>15</xdr:col>
                    <xdr:colOff>76200</xdr:colOff>
                    <xdr:row>47</xdr:row>
                    <xdr:rowOff>76200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14</xdr:col>
                    <xdr:colOff>76200</xdr:colOff>
                    <xdr:row>44</xdr:row>
                    <xdr:rowOff>9525</xdr:rowOff>
                  </from>
                  <to>
                    <xdr:col>14</xdr:col>
                    <xdr:colOff>809625</xdr:colOff>
                    <xdr:row>44</xdr:row>
                    <xdr:rowOff>180975</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14</xdr:col>
                    <xdr:colOff>76200</xdr:colOff>
                    <xdr:row>44</xdr:row>
                    <xdr:rowOff>200025</xdr:rowOff>
                  </from>
                  <to>
                    <xdr:col>15</xdr:col>
                    <xdr:colOff>9525</xdr:colOff>
                    <xdr:row>45</xdr:row>
                    <xdr:rowOff>152400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6</xdr:col>
                    <xdr:colOff>495300</xdr:colOff>
                    <xdr:row>47</xdr:row>
                    <xdr:rowOff>66675</xdr:rowOff>
                  </from>
                  <to>
                    <xdr:col>7</xdr:col>
                    <xdr:colOff>171450</xdr:colOff>
                    <xdr:row>47</xdr:row>
                    <xdr:rowOff>314325</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7</xdr:col>
                    <xdr:colOff>381000</xdr:colOff>
                    <xdr:row>47</xdr:row>
                    <xdr:rowOff>47625</xdr:rowOff>
                  </from>
                  <to>
                    <xdr:col>8</xdr:col>
                    <xdr:colOff>333375</xdr:colOff>
                    <xdr:row>47</xdr:row>
                    <xdr:rowOff>323850</xdr:rowOff>
                  </to>
                </anchor>
              </controlPr>
            </control>
          </mc:Choice>
        </mc:AlternateContent>
        <mc:AlternateContent xmlns:mc="http://schemas.openxmlformats.org/markup-compatibility/2006">
          <mc:Choice Requires="x14">
            <control shapeId="1051" r:id="rId15" name="Group Box 27">
              <controlPr defaultSize="0" autoFill="0" autoPict="0">
                <anchor moveWithCells="1">
                  <from>
                    <xdr:col>3</xdr:col>
                    <xdr:colOff>171450</xdr:colOff>
                    <xdr:row>47</xdr:row>
                    <xdr:rowOff>28575</xdr:rowOff>
                  </from>
                  <to>
                    <xdr:col>8</xdr:col>
                    <xdr:colOff>561975</xdr:colOff>
                    <xdr:row>47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3"/>
  <sheetViews>
    <sheetView showGridLines="0" zoomScale="75" zoomScaleNormal="75" workbookViewId="0">
      <selection activeCell="N29" sqref="N29"/>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4" t="s">
        <v>5</v>
      </c>
      <c r="K8" s="111" t="s">
        <v>60</v>
      </c>
      <c r="L8" s="111"/>
      <c r="M8" s="111"/>
      <c r="N8" s="111"/>
      <c r="O8" s="111"/>
    </row>
    <row r="9" spans="2:17" ht="15.75" customHeight="1">
      <c r="I9" s="109"/>
      <c r="J9" s="124"/>
      <c r="K9" s="111"/>
      <c r="L9" s="111"/>
      <c r="M9" s="111"/>
      <c r="N9" s="111"/>
      <c r="O9" s="111"/>
      <c r="Q9" s="36" t="s">
        <v>43</v>
      </c>
    </row>
    <row r="10" spans="2:17" ht="28.5" customHeight="1">
      <c r="I10" s="19" t="s">
        <v>4</v>
      </c>
      <c r="J10" s="19"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65000000</v>
      </c>
      <c r="I17" s="107"/>
      <c r="J17" s="107"/>
      <c r="K17" s="107"/>
      <c r="L17" s="17"/>
      <c r="M17" s="17" t="s">
        <v>13</v>
      </c>
      <c r="Q17" s="35" t="s">
        <v>45</v>
      </c>
    </row>
    <row r="18" spans="2:17" ht="23.25" customHeight="1">
      <c r="D18" s="19" t="s">
        <v>14</v>
      </c>
      <c r="F18" s="12"/>
      <c r="G18" s="12"/>
      <c r="H18" s="49"/>
      <c r="I18" s="108">
        <f>SUMIF(N21:N36,"〇",J21:M36)</f>
        <v>5909090</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42" t="s">
        <v>20</v>
      </c>
    </row>
    <row r="21" spans="2:17" ht="22.5" customHeight="1">
      <c r="B21" s="125" t="s">
        <v>87</v>
      </c>
      <c r="C21" s="125"/>
      <c r="D21" s="125"/>
      <c r="E21" s="125"/>
      <c r="F21" s="5"/>
      <c r="G21" s="122">
        <v>65000000</v>
      </c>
      <c r="H21" s="123"/>
      <c r="I21" s="123"/>
      <c r="J21" s="115">
        <f>ROUNDDOWN(G21/1.1*0.1,0)</f>
        <v>5909090</v>
      </c>
      <c r="K21" s="115"/>
      <c r="L21" s="115"/>
      <c r="M21" s="115"/>
      <c r="N21" s="38" t="s">
        <v>56</v>
      </c>
      <c r="O21" s="42" t="s">
        <v>17</v>
      </c>
      <c r="Q21" s="35" t="s">
        <v>46</v>
      </c>
    </row>
    <row r="22" spans="2:17" ht="24.75" customHeight="1">
      <c r="B22" s="100">
        <v>1</v>
      </c>
      <c r="C22" s="100"/>
      <c r="D22" s="100"/>
      <c r="E22" s="100"/>
      <c r="F22" s="5"/>
      <c r="G22" s="102" t="str">
        <f>IF(OR($N$21="〇",$O$25&lt;B22+1),"",ROUNDDOWN($G$21/$O$25, -3))</f>
        <v/>
      </c>
      <c r="H22" s="106"/>
      <c r="I22" s="106"/>
      <c r="J22" s="103" t="str">
        <f>IF(G22="","",ROUNDDOWN(G22/11,0))</f>
        <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t="str">
        <f>IF(OR($N$21="〇",$O$25={"",1}),"",G21-G22*($O$25-1))</f>
        <v/>
      </c>
      <c r="H25" s="106"/>
      <c r="I25" s="106"/>
      <c r="J25" s="106" t="str">
        <f>IF(G22="","",J21-J22*($O$25-1))</f>
        <v/>
      </c>
      <c r="K25" s="106"/>
      <c r="L25" s="106"/>
      <c r="M25" s="106"/>
      <c r="N25" s="38"/>
      <c r="O25" s="52">
        <v>2</v>
      </c>
      <c r="Q25" s="35" t="s">
        <v>47</v>
      </c>
    </row>
    <row r="26" spans="2:17" ht="18" customHeight="1">
      <c r="B26" s="29" t="s">
        <v>19</v>
      </c>
    </row>
    <row r="27" spans="2:17" ht="24" customHeight="1">
      <c r="B27" s="83" t="s">
        <v>88</v>
      </c>
      <c r="C27" s="83"/>
      <c r="D27" s="83"/>
      <c r="E27" s="83"/>
      <c r="F27" s="5"/>
      <c r="G27" s="95"/>
      <c r="H27" s="96"/>
      <c r="I27" s="96"/>
      <c r="J27" s="117" t="str">
        <f>IF(G27="","",ROUNDDOWN($G27/1.1*0.1,0))</f>
        <v/>
      </c>
      <c r="K27" s="117"/>
      <c r="L27" s="117"/>
      <c r="M27" s="117"/>
      <c r="N27" s="38"/>
      <c r="O27" s="24"/>
      <c r="Q27" s="35" t="s">
        <v>48</v>
      </c>
    </row>
    <row r="28" spans="2:17" ht="22.5" customHeight="1">
      <c r="B28" s="83" t="s">
        <v>90</v>
      </c>
      <c r="C28" s="83"/>
      <c r="D28" s="83"/>
      <c r="E28" s="83"/>
      <c r="F28" s="5"/>
      <c r="G28" s="95"/>
      <c r="H28" s="96"/>
      <c r="I28" s="96"/>
      <c r="J28" s="97" t="str">
        <f t="shared" ref="J28:J36" si="2">IF(G28="","",ROUNDDOWN($G28/1.1*0.1,0))</f>
        <v/>
      </c>
      <c r="K28" s="98"/>
      <c r="L28" s="98"/>
      <c r="M28" s="99"/>
      <c r="N28" s="38"/>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row>
    <row r="37" spans="2:18" ht="26.25" customHeight="1" thickTop="1">
      <c r="B37" s="77" t="s">
        <v>73</v>
      </c>
      <c r="C37" s="77"/>
      <c r="D37" s="77"/>
      <c r="E37" s="77"/>
      <c r="F37" s="7"/>
      <c r="G37" s="78">
        <f>$G$21+SUM(G27:I35)</f>
        <v>65000000</v>
      </c>
      <c r="H37" s="79"/>
      <c r="I37" s="79"/>
      <c r="J37" s="80">
        <f>$J$21+SUM(J27:M36)</f>
        <v>5909090</v>
      </c>
      <c r="K37" s="79"/>
      <c r="L37" s="79"/>
      <c r="M37" s="79"/>
      <c r="N37" s="81"/>
      <c r="O37" s="82"/>
      <c r="Q37" s="35" t="s">
        <v>98</v>
      </c>
      <c r="R37" s="48"/>
    </row>
    <row r="38" spans="2:18" ht="6" customHeight="1"/>
    <row r="39" spans="2:18" ht="54" customHeight="1">
      <c r="B39" s="74" t="s">
        <v>22</v>
      </c>
      <c r="C39" s="74"/>
      <c r="D39" s="74"/>
      <c r="E39" s="74"/>
      <c r="F39" s="9"/>
      <c r="G39" s="57" t="s">
        <v>72</v>
      </c>
      <c r="H39" s="58"/>
      <c r="I39" s="58"/>
      <c r="J39" s="58"/>
      <c r="K39" s="58"/>
      <c r="L39" s="58"/>
      <c r="M39" s="58"/>
      <c r="N39" s="58"/>
      <c r="O39" s="58"/>
      <c r="Q39" s="35" t="s">
        <v>51</v>
      </c>
    </row>
    <row r="40" spans="2:18" s="12" customFormat="1" ht="54" customHeight="1">
      <c r="B40" s="73" t="s">
        <v>40</v>
      </c>
      <c r="C40" s="73"/>
      <c r="D40" s="73"/>
      <c r="E40" s="73"/>
      <c r="F40" s="11"/>
      <c r="G40" s="57" t="s">
        <v>67</v>
      </c>
      <c r="H40" s="58"/>
      <c r="I40" s="58"/>
      <c r="J40" s="58"/>
      <c r="K40" s="58"/>
      <c r="L40" s="58"/>
      <c r="M40" s="58"/>
      <c r="N40" s="58"/>
      <c r="O40" s="58"/>
      <c r="Q40" s="35" t="s">
        <v>52</v>
      </c>
    </row>
    <row r="41" spans="2:18" ht="26.25" customHeight="1">
      <c r="B41" s="74" t="s">
        <v>23</v>
      </c>
      <c r="C41" s="74"/>
      <c r="D41" s="74"/>
      <c r="E41" s="74"/>
      <c r="F41" s="5"/>
      <c r="G41" s="57" t="s">
        <v>63</v>
      </c>
      <c r="H41" s="58"/>
      <c r="I41" s="58"/>
      <c r="J41" s="58"/>
      <c r="K41" s="58"/>
      <c r="L41" s="58"/>
      <c r="M41" s="58"/>
      <c r="N41" s="58"/>
      <c r="O41" s="58"/>
      <c r="Q41" s="35" t="s">
        <v>53</v>
      </c>
    </row>
    <row r="42" spans="2:18" ht="20.25" hidden="1" customHeight="1">
      <c r="B42" s="74" t="s">
        <v>24</v>
      </c>
      <c r="C42" s="74"/>
      <c r="D42" s="74"/>
      <c r="E42" s="74"/>
      <c r="F42" s="5"/>
      <c r="G42" s="44" t="s">
        <v>25</v>
      </c>
      <c r="H42" s="75">
        <v>45139</v>
      </c>
      <c r="I42" s="75"/>
      <c r="J42" s="27" t="s">
        <v>26</v>
      </c>
      <c r="K42" s="76" t="s">
        <v>27</v>
      </c>
      <c r="L42" s="76"/>
      <c r="M42" s="75">
        <v>45382</v>
      </c>
      <c r="N42" s="75"/>
      <c r="O42" s="28"/>
      <c r="Q42" s="35" t="s">
        <v>58</v>
      </c>
    </row>
    <row r="43" spans="2:18" ht="6.75" customHeight="1"/>
    <row r="44" spans="2:18">
      <c r="B44" s="14" t="s">
        <v>28</v>
      </c>
    </row>
    <row r="45" spans="2:18" ht="18.75" customHeight="1">
      <c r="B45" s="69" t="s">
        <v>31</v>
      </c>
      <c r="C45" s="9"/>
      <c r="D45" s="57" t="s">
        <v>74</v>
      </c>
      <c r="E45" s="58"/>
      <c r="F45" s="58"/>
      <c r="G45" s="58"/>
      <c r="H45" s="67"/>
      <c r="I45" s="68"/>
      <c r="J45" s="59" t="s">
        <v>29</v>
      </c>
      <c r="K45" s="60"/>
      <c r="L45" s="30"/>
      <c r="M45" s="57" t="s">
        <v>74</v>
      </c>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43" t="s">
        <v>32</v>
      </c>
      <c r="C48" s="5"/>
      <c r="D48" s="68"/>
      <c r="E48" s="70"/>
      <c r="F48" s="70"/>
      <c r="G48" s="70"/>
      <c r="H48" s="70"/>
      <c r="I48" s="70"/>
      <c r="J48" s="65" t="s">
        <v>30</v>
      </c>
      <c r="K48" s="66"/>
      <c r="L48" s="11"/>
      <c r="M48" s="71">
        <v>1234567</v>
      </c>
      <c r="N48" s="72"/>
      <c r="O48" s="72"/>
    </row>
    <row r="49" spans="2:15">
      <c r="B49" s="13" t="s">
        <v>33</v>
      </c>
      <c r="C49" s="9"/>
      <c r="D49" s="57" t="s">
        <v>65</v>
      </c>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t="s">
        <v>64</v>
      </c>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D51:O52"/>
    <mergeCell ref="B42:E42"/>
    <mergeCell ref="H42:I42"/>
    <mergeCell ref="K42:L42"/>
    <mergeCell ref="M42:N42"/>
    <mergeCell ref="B45:B47"/>
    <mergeCell ref="D45:H47"/>
    <mergeCell ref="I45:I47"/>
    <mergeCell ref="J45:K47"/>
    <mergeCell ref="M45:N47"/>
    <mergeCell ref="O45:O47"/>
    <mergeCell ref="D48:I48"/>
    <mergeCell ref="J48:K48"/>
    <mergeCell ref="M48:O48"/>
    <mergeCell ref="D49:O50"/>
    <mergeCell ref="B41:E41"/>
    <mergeCell ref="G41:O41"/>
    <mergeCell ref="B36:E36"/>
    <mergeCell ref="G36:I36"/>
    <mergeCell ref="J36:M36"/>
    <mergeCell ref="B37:E37"/>
    <mergeCell ref="G37:I37"/>
    <mergeCell ref="J37:M37"/>
    <mergeCell ref="N37:O37"/>
    <mergeCell ref="B39:E39"/>
    <mergeCell ref="G39:O39"/>
    <mergeCell ref="B40:E40"/>
    <mergeCell ref="G40:O40"/>
    <mergeCell ref="B34:E34"/>
    <mergeCell ref="G34:I34"/>
    <mergeCell ref="J34:M34"/>
    <mergeCell ref="B35:E35"/>
    <mergeCell ref="G35:I35"/>
    <mergeCell ref="J35:M35"/>
    <mergeCell ref="B32:E32"/>
    <mergeCell ref="G32:I32"/>
    <mergeCell ref="J32:M32"/>
    <mergeCell ref="B33:E33"/>
    <mergeCell ref="G33:I33"/>
    <mergeCell ref="J33:M33"/>
    <mergeCell ref="B30:E30"/>
    <mergeCell ref="G30:I30"/>
    <mergeCell ref="J30:M30"/>
    <mergeCell ref="B31:E31"/>
    <mergeCell ref="G31:I31"/>
    <mergeCell ref="J31:M31"/>
    <mergeCell ref="B28:E28"/>
    <mergeCell ref="G28:I28"/>
    <mergeCell ref="J28:M28"/>
    <mergeCell ref="B29:E29"/>
    <mergeCell ref="G29:I29"/>
    <mergeCell ref="J29:M29"/>
    <mergeCell ref="B25:E25"/>
    <mergeCell ref="G25:I25"/>
    <mergeCell ref="J25:M25"/>
    <mergeCell ref="B27:E27"/>
    <mergeCell ref="G27:I27"/>
    <mergeCell ref="J27:M27"/>
    <mergeCell ref="B23:E23"/>
    <mergeCell ref="G23:I23"/>
    <mergeCell ref="J23:M23"/>
    <mergeCell ref="B24:E24"/>
    <mergeCell ref="G24:I24"/>
    <mergeCell ref="J24:M24"/>
    <mergeCell ref="B21:E21"/>
    <mergeCell ref="G21:I21"/>
    <mergeCell ref="J21:M21"/>
    <mergeCell ref="B22:E22"/>
    <mergeCell ref="G22:I22"/>
    <mergeCell ref="J22:M22"/>
    <mergeCell ref="K10:O10"/>
    <mergeCell ref="K11:N11"/>
    <mergeCell ref="H17:K17"/>
    <mergeCell ref="I18:K18"/>
    <mergeCell ref="B20:E20"/>
    <mergeCell ref="G20:I20"/>
    <mergeCell ref="J20:M20"/>
    <mergeCell ref="N2:O2"/>
    <mergeCell ref="N3:O3"/>
    <mergeCell ref="N7:O7"/>
    <mergeCell ref="I8:I9"/>
    <mergeCell ref="J8:J9"/>
    <mergeCell ref="K8:O9"/>
  </mergeCells>
  <phoneticPr fontId="1"/>
  <dataValidations count="4">
    <dataValidation type="whole" allowBlank="1" showInputMessage="1" showErrorMessage="1" sqref="O25">
      <formula1>1</formula1>
      <formula2>2</formula2>
    </dataValidation>
    <dataValidation type="whole" operator="notEqual" allowBlank="1" showInputMessage="1" showErrorMessage="1" sqref="G27:I35 G21:I21">
      <formula1>0</formula1>
    </dataValidation>
    <dataValidation type="list" allowBlank="1" showInputMessage="1" showErrorMessage="1" sqref="N27:N36">
      <formula1>"〇"</formula1>
    </dataValidation>
    <dataValidation type="list" allowBlank="1" showInputMessage="1" showErrorMessage="1" sqref="N21:N25">
      <formula1>",〇"</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3</xdr:col>
                    <xdr:colOff>171450</xdr:colOff>
                    <xdr:row>47</xdr:row>
                    <xdr:rowOff>28575</xdr:rowOff>
                  </from>
                  <to>
                    <xdr:col>8</xdr:col>
                    <xdr:colOff>561975</xdr:colOff>
                    <xdr:row>47</xdr:row>
                    <xdr:rowOff>342900</xdr:rowOff>
                  </to>
                </anchor>
              </controlPr>
            </control>
          </mc:Choice>
        </mc:AlternateContent>
        <mc:AlternateContent xmlns:mc="http://schemas.openxmlformats.org/markup-compatibility/2006">
          <mc:Choice Requires="x14">
            <control shapeId="2050" r:id="rId5" name="Group Box 13">
              <controlPr defaultSize="0" print="0" autoFill="0" autoPict="0">
                <anchor moveWithCells="1">
                  <from>
                    <xdr:col>7</xdr:col>
                    <xdr:colOff>476250</xdr:colOff>
                    <xdr:row>43</xdr:row>
                    <xdr:rowOff>38100</xdr:rowOff>
                  </from>
                  <to>
                    <xdr:col>9</xdr:col>
                    <xdr:colOff>9525</xdr:colOff>
                    <xdr:row>47</xdr:row>
                    <xdr:rowOff>9525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13</xdr:col>
                    <xdr:colOff>657225</xdr:colOff>
                    <xdr:row>43</xdr:row>
                    <xdr:rowOff>85725</xdr:rowOff>
                  </from>
                  <to>
                    <xdr:col>15</xdr:col>
                    <xdr:colOff>76200</xdr:colOff>
                    <xdr:row>47</xdr:row>
                    <xdr:rowOff>85725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14</xdr:col>
                    <xdr:colOff>76200</xdr:colOff>
                    <xdr:row>44</xdr:row>
                    <xdr:rowOff>9525</xdr:rowOff>
                  </from>
                  <to>
                    <xdr:col>14</xdr:col>
                    <xdr:colOff>819150</xdr:colOff>
                    <xdr:row>44</xdr:row>
                    <xdr:rowOff>180975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14</xdr:col>
                    <xdr:colOff>76200</xdr:colOff>
                    <xdr:row>44</xdr:row>
                    <xdr:rowOff>200025</xdr:rowOff>
                  </from>
                  <to>
                    <xdr:col>15</xdr:col>
                    <xdr:colOff>0</xdr:colOff>
                    <xdr:row>45</xdr:row>
                    <xdr:rowOff>152400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6</xdr:col>
                    <xdr:colOff>495300</xdr:colOff>
                    <xdr:row>47</xdr:row>
                    <xdr:rowOff>66675</xdr:rowOff>
                  </from>
                  <to>
                    <xdr:col>7</xdr:col>
                    <xdr:colOff>180975</xdr:colOff>
                    <xdr:row>47</xdr:row>
                    <xdr:rowOff>314325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7</xdr:col>
                    <xdr:colOff>381000</xdr:colOff>
                    <xdr:row>47</xdr:row>
                    <xdr:rowOff>47625</xdr:rowOff>
                  </from>
                  <to>
                    <xdr:col>8</xdr:col>
                    <xdr:colOff>342900</xdr:colOff>
                    <xdr:row>47</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3"/>
  <sheetViews>
    <sheetView showGridLines="0" zoomScale="75" zoomScaleNormal="75" workbookViewId="0">
      <selection activeCell="G27" sqref="G27:I27"/>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4" t="s">
        <v>5</v>
      </c>
      <c r="K8" s="111" t="s">
        <v>60</v>
      </c>
      <c r="L8" s="111"/>
      <c r="M8" s="111"/>
      <c r="N8" s="111"/>
      <c r="O8" s="111"/>
    </row>
    <row r="9" spans="2:17" ht="15.75" customHeight="1">
      <c r="I9" s="109"/>
      <c r="J9" s="124"/>
      <c r="K9" s="111"/>
      <c r="L9" s="111"/>
      <c r="M9" s="111"/>
      <c r="N9" s="111"/>
      <c r="O9" s="111"/>
      <c r="Q9" s="36" t="s">
        <v>43</v>
      </c>
    </row>
    <row r="10" spans="2:17" ht="28.5" customHeight="1">
      <c r="I10" s="19" t="s">
        <v>4</v>
      </c>
      <c r="J10" s="19"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35000000</v>
      </c>
      <c r="I17" s="107"/>
      <c r="J17" s="107"/>
      <c r="K17" s="107"/>
      <c r="L17" s="17"/>
      <c r="M17" s="17" t="s">
        <v>13</v>
      </c>
      <c r="Q17" s="35" t="s">
        <v>45</v>
      </c>
    </row>
    <row r="18" spans="2:17" ht="23.25" customHeight="1">
      <c r="D18" s="19" t="s">
        <v>14</v>
      </c>
      <c r="F18" s="12"/>
      <c r="G18" s="12"/>
      <c r="H18" s="49"/>
      <c r="I18" s="108">
        <f>SUMIF(N21:N36,"〇",J21:M36)</f>
        <v>3181818</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47" t="s">
        <v>20</v>
      </c>
    </row>
    <row r="21" spans="2:17" ht="22.5" customHeight="1">
      <c r="B21" s="125" t="s">
        <v>87</v>
      </c>
      <c r="C21" s="125"/>
      <c r="D21" s="125"/>
      <c r="E21" s="125"/>
      <c r="F21" s="5"/>
      <c r="G21" s="122">
        <v>35000000</v>
      </c>
      <c r="H21" s="123"/>
      <c r="I21" s="123"/>
      <c r="J21" s="115">
        <f>ROUNDDOWN(G21/1.1*0.1,0)</f>
        <v>3181818</v>
      </c>
      <c r="K21" s="115"/>
      <c r="L21" s="115"/>
      <c r="M21" s="115"/>
      <c r="N21" s="38" t="s">
        <v>56</v>
      </c>
      <c r="O21" s="47" t="s">
        <v>17</v>
      </c>
      <c r="Q21" s="35" t="s">
        <v>46</v>
      </c>
    </row>
    <row r="22" spans="2:17" ht="24.75" customHeight="1">
      <c r="B22" s="100">
        <v>1</v>
      </c>
      <c r="C22" s="100"/>
      <c r="D22" s="100"/>
      <c r="E22" s="100"/>
      <c r="F22" s="5"/>
      <c r="G22" s="102" t="str">
        <f>IF(OR($N$21="〇",$O$25&lt;B22+1),"",ROUNDDOWN($G$21/$O$25, -3))</f>
        <v/>
      </c>
      <c r="H22" s="106"/>
      <c r="I22" s="106"/>
      <c r="J22" s="103" t="str">
        <f>IF(G22="","",ROUNDDOWN(G22/11,0))</f>
        <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t="str">
        <f>IF(OR($N$21="〇",$O$25={"",1}),"",G21-G22*($O$25-1))</f>
        <v/>
      </c>
      <c r="H25" s="106"/>
      <c r="I25" s="106"/>
      <c r="J25" s="106" t="str">
        <f>IF(G22="","",J21-J22*($O$25-1))</f>
        <v/>
      </c>
      <c r="K25" s="106"/>
      <c r="L25" s="106"/>
      <c r="M25" s="106"/>
      <c r="N25" s="38"/>
      <c r="O25" s="52">
        <v>2</v>
      </c>
      <c r="Q25" s="35" t="s">
        <v>47</v>
      </c>
    </row>
    <row r="26" spans="2:17" ht="18" customHeight="1">
      <c r="B26" s="29" t="s">
        <v>19</v>
      </c>
    </row>
    <row r="27" spans="2:17" ht="24" customHeight="1">
      <c r="B27" s="83" t="s">
        <v>88</v>
      </c>
      <c r="C27" s="83"/>
      <c r="D27" s="83"/>
      <c r="E27" s="83"/>
      <c r="F27" s="5"/>
      <c r="G27" s="95"/>
      <c r="H27" s="96"/>
      <c r="I27" s="96"/>
      <c r="J27" s="117" t="str">
        <f>IF(G27="","",ROUNDDOWN($G27/1.1*0.1,0))</f>
        <v/>
      </c>
      <c r="K27" s="117"/>
      <c r="L27" s="117"/>
      <c r="M27" s="117"/>
      <c r="N27" s="38"/>
      <c r="O27" s="24"/>
      <c r="Q27" s="35" t="s">
        <v>48</v>
      </c>
    </row>
    <row r="28" spans="2:17" ht="22.5" customHeight="1">
      <c r="B28" s="83" t="s">
        <v>90</v>
      </c>
      <c r="C28" s="83"/>
      <c r="D28" s="83"/>
      <c r="E28" s="83"/>
      <c r="F28" s="5"/>
      <c r="G28" s="95"/>
      <c r="H28" s="96"/>
      <c r="I28" s="96"/>
      <c r="J28" s="97" t="str">
        <f t="shared" ref="J28:J36" si="2">IF(G28="","",ROUNDDOWN($G28/1.1*0.1,0))</f>
        <v/>
      </c>
      <c r="K28" s="98"/>
      <c r="L28" s="98"/>
      <c r="M28" s="99"/>
      <c r="N28" s="38"/>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row>
    <row r="37" spans="2:18" ht="26.25" customHeight="1" thickTop="1">
      <c r="B37" s="77" t="s">
        <v>73</v>
      </c>
      <c r="C37" s="77"/>
      <c r="D37" s="77"/>
      <c r="E37" s="77"/>
      <c r="F37" s="7"/>
      <c r="G37" s="78">
        <f>$G$21+SUM(G27:I35)</f>
        <v>35000000</v>
      </c>
      <c r="H37" s="79"/>
      <c r="I37" s="79"/>
      <c r="J37" s="80">
        <f>$J$21+SUM(J27:M36)</f>
        <v>3181818</v>
      </c>
      <c r="K37" s="79"/>
      <c r="L37" s="79"/>
      <c r="M37" s="79"/>
      <c r="N37" s="81"/>
      <c r="O37" s="82"/>
      <c r="Q37" s="35" t="s">
        <v>98</v>
      </c>
      <c r="R37" s="48"/>
    </row>
    <row r="38" spans="2:18" ht="6" customHeight="1"/>
    <row r="39" spans="2:18" ht="54" customHeight="1">
      <c r="B39" s="74" t="s">
        <v>22</v>
      </c>
      <c r="C39" s="74"/>
      <c r="D39" s="74"/>
      <c r="E39" s="74"/>
      <c r="F39" s="9"/>
      <c r="G39" s="57" t="s">
        <v>72</v>
      </c>
      <c r="H39" s="58"/>
      <c r="I39" s="58"/>
      <c r="J39" s="58"/>
      <c r="K39" s="58"/>
      <c r="L39" s="58"/>
      <c r="M39" s="58"/>
      <c r="N39" s="58"/>
      <c r="O39" s="58"/>
      <c r="Q39" s="35" t="s">
        <v>51</v>
      </c>
    </row>
    <row r="40" spans="2:18" s="12" customFormat="1" ht="54" customHeight="1">
      <c r="B40" s="73" t="s">
        <v>40</v>
      </c>
      <c r="C40" s="73"/>
      <c r="D40" s="73"/>
      <c r="E40" s="73"/>
      <c r="F40" s="11"/>
      <c r="G40" s="57" t="s">
        <v>67</v>
      </c>
      <c r="H40" s="58"/>
      <c r="I40" s="58"/>
      <c r="J40" s="58"/>
      <c r="K40" s="58"/>
      <c r="L40" s="58"/>
      <c r="M40" s="58"/>
      <c r="N40" s="58"/>
      <c r="O40" s="58"/>
      <c r="Q40" s="35" t="s">
        <v>52</v>
      </c>
    </row>
    <row r="41" spans="2:18" ht="26.25" customHeight="1">
      <c r="B41" s="74" t="s">
        <v>23</v>
      </c>
      <c r="C41" s="74"/>
      <c r="D41" s="74"/>
      <c r="E41" s="74"/>
      <c r="F41" s="5"/>
      <c r="G41" s="57" t="s">
        <v>63</v>
      </c>
      <c r="H41" s="58"/>
      <c r="I41" s="58"/>
      <c r="J41" s="58"/>
      <c r="K41" s="58"/>
      <c r="L41" s="58"/>
      <c r="M41" s="58"/>
      <c r="N41" s="58"/>
      <c r="O41" s="58"/>
      <c r="Q41" s="35" t="s">
        <v>53</v>
      </c>
    </row>
    <row r="42" spans="2:18" ht="20.25" hidden="1" customHeight="1">
      <c r="B42" s="74" t="s">
        <v>24</v>
      </c>
      <c r="C42" s="74"/>
      <c r="D42" s="74"/>
      <c r="E42" s="74"/>
      <c r="F42" s="5"/>
      <c r="G42" s="46" t="s">
        <v>25</v>
      </c>
      <c r="H42" s="75">
        <v>45139</v>
      </c>
      <c r="I42" s="75"/>
      <c r="J42" s="27" t="s">
        <v>26</v>
      </c>
      <c r="K42" s="76" t="s">
        <v>27</v>
      </c>
      <c r="L42" s="76"/>
      <c r="M42" s="75">
        <v>45382</v>
      </c>
      <c r="N42" s="75"/>
      <c r="O42" s="28"/>
      <c r="Q42" s="35" t="s">
        <v>58</v>
      </c>
    </row>
    <row r="43" spans="2:18" ht="6.75" customHeight="1"/>
    <row r="44" spans="2:18">
      <c r="B44" s="14" t="s">
        <v>28</v>
      </c>
    </row>
    <row r="45" spans="2:18" ht="18.75" customHeight="1">
      <c r="B45" s="69" t="s">
        <v>31</v>
      </c>
      <c r="C45" s="9"/>
      <c r="D45" s="57" t="s">
        <v>74</v>
      </c>
      <c r="E45" s="58"/>
      <c r="F45" s="58"/>
      <c r="G45" s="58"/>
      <c r="H45" s="67"/>
      <c r="I45" s="68"/>
      <c r="J45" s="59" t="s">
        <v>29</v>
      </c>
      <c r="K45" s="60"/>
      <c r="L45" s="30"/>
      <c r="M45" s="57" t="s">
        <v>74</v>
      </c>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45" t="s">
        <v>32</v>
      </c>
      <c r="C48" s="5"/>
      <c r="D48" s="68"/>
      <c r="E48" s="70"/>
      <c r="F48" s="70"/>
      <c r="G48" s="70"/>
      <c r="H48" s="70"/>
      <c r="I48" s="70"/>
      <c r="J48" s="65" t="s">
        <v>30</v>
      </c>
      <c r="K48" s="66"/>
      <c r="L48" s="11"/>
      <c r="M48" s="71">
        <v>1234567</v>
      </c>
      <c r="N48" s="72"/>
      <c r="O48" s="72"/>
    </row>
    <row r="49" spans="2:15">
      <c r="B49" s="13" t="s">
        <v>33</v>
      </c>
      <c r="C49" s="9"/>
      <c r="D49" s="57" t="s">
        <v>65</v>
      </c>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t="s">
        <v>64</v>
      </c>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D51:O52"/>
    <mergeCell ref="B42:E42"/>
    <mergeCell ref="H42:I42"/>
    <mergeCell ref="K42:L42"/>
    <mergeCell ref="M42:N42"/>
    <mergeCell ref="B45:B47"/>
    <mergeCell ref="D45:H47"/>
    <mergeCell ref="I45:I47"/>
    <mergeCell ref="J45:K47"/>
    <mergeCell ref="M45:N47"/>
    <mergeCell ref="O45:O47"/>
    <mergeCell ref="D48:I48"/>
    <mergeCell ref="J48:K48"/>
    <mergeCell ref="M48:O48"/>
    <mergeCell ref="D49:O50"/>
  </mergeCells>
  <phoneticPr fontId="1"/>
  <dataValidations count="4">
    <dataValidation type="list" allowBlank="1" showInputMessage="1" showErrorMessage="1" sqref="N21:N25">
      <formula1>",〇"</formula1>
    </dataValidation>
    <dataValidation type="list" allowBlank="1" showInputMessage="1" showErrorMessage="1" sqref="N27:N36">
      <formula1>"〇"</formula1>
    </dataValidation>
    <dataValidation type="whole" operator="notEqual" allowBlank="1" showInputMessage="1" showErrorMessage="1" sqref="G27:I35 G21:I21">
      <formula1>0</formula1>
    </dataValidation>
    <dataValidation type="whole" allowBlank="1" showInputMessage="1" showErrorMessage="1" sqref="O25">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3</xdr:col>
                    <xdr:colOff>171450</xdr:colOff>
                    <xdr:row>47</xdr:row>
                    <xdr:rowOff>28575</xdr:rowOff>
                  </from>
                  <to>
                    <xdr:col>8</xdr:col>
                    <xdr:colOff>561975</xdr:colOff>
                    <xdr:row>47</xdr:row>
                    <xdr:rowOff>342900</xdr:rowOff>
                  </to>
                </anchor>
              </controlPr>
            </control>
          </mc:Choice>
        </mc:AlternateContent>
        <mc:AlternateContent xmlns:mc="http://schemas.openxmlformats.org/markup-compatibility/2006">
          <mc:Choice Requires="x14">
            <control shapeId="3074" r:id="rId5" name="Group Box 13">
              <controlPr defaultSize="0" print="0" autoFill="0" autoPict="0">
                <anchor moveWithCells="1">
                  <from>
                    <xdr:col>7</xdr:col>
                    <xdr:colOff>476250</xdr:colOff>
                    <xdr:row>43</xdr:row>
                    <xdr:rowOff>38100</xdr:rowOff>
                  </from>
                  <to>
                    <xdr:col>9</xdr:col>
                    <xdr:colOff>9525</xdr:colOff>
                    <xdr:row>47</xdr:row>
                    <xdr:rowOff>9525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13</xdr:col>
                    <xdr:colOff>657225</xdr:colOff>
                    <xdr:row>43</xdr:row>
                    <xdr:rowOff>85725</xdr:rowOff>
                  </from>
                  <to>
                    <xdr:col>15</xdr:col>
                    <xdr:colOff>85725</xdr:colOff>
                    <xdr:row>47</xdr:row>
                    <xdr:rowOff>85725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14</xdr:col>
                    <xdr:colOff>76200</xdr:colOff>
                    <xdr:row>44</xdr:row>
                    <xdr:rowOff>9525</xdr:rowOff>
                  </from>
                  <to>
                    <xdr:col>14</xdr:col>
                    <xdr:colOff>819150</xdr:colOff>
                    <xdr:row>44</xdr:row>
                    <xdr:rowOff>180975</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14</xdr:col>
                    <xdr:colOff>76200</xdr:colOff>
                    <xdr:row>44</xdr:row>
                    <xdr:rowOff>200025</xdr:rowOff>
                  </from>
                  <to>
                    <xdr:col>15</xdr:col>
                    <xdr:colOff>0</xdr:colOff>
                    <xdr:row>45</xdr:row>
                    <xdr:rowOff>152400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6</xdr:col>
                    <xdr:colOff>495300</xdr:colOff>
                    <xdr:row>47</xdr:row>
                    <xdr:rowOff>66675</xdr:rowOff>
                  </from>
                  <to>
                    <xdr:col>7</xdr:col>
                    <xdr:colOff>180975</xdr:colOff>
                    <xdr:row>47</xdr:row>
                    <xdr:rowOff>314325</xdr:rowOff>
                  </to>
                </anchor>
              </controlPr>
            </control>
          </mc:Choice>
        </mc:AlternateContent>
        <mc:AlternateContent xmlns:mc="http://schemas.openxmlformats.org/markup-compatibility/2006">
          <mc:Choice Requires="x14">
            <control shapeId="3084" r:id="rId15" name="Option Button 12">
              <controlPr defaultSize="0" autoFill="0" autoLine="0" autoPict="0">
                <anchor moveWithCells="1">
                  <from>
                    <xdr:col>7</xdr:col>
                    <xdr:colOff>381000</xdr:colOff>
                    <xdr:row>47</xdr:row>
                    <xdr:rowOff>47625</xdr:rowOff>
                  </from>
                  <to>
                    <xdr:col>8</xdr:col>
                    <xdr:colOff>342900</xdr:colOff>
                    <xdr:row>47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3"/>
  <sheetViews>
    <sheetView showGridLines="0" zoomScale="75" zoomScaleNormal="75" workbookViewId="0">
      <selection activeCell="G28" sqref="G28:I28"/>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4" t="s">
        <v>5</v>
      </c>
      <c r="K8" s="111" t="s">
        <v>60</v>
      </c>
      <c r="L8" s="111"/>
      <c r="M8" s="111"/>
      <c r="N8" s="111"/>
      <c r="O8" s="111"/>
    </row>
    <row r="9" spans="2:17" ht="15.75" customHeight="1">
      <c r="I9" s="109"/>
      <c r="J9" s="124"/>
      <c r="K9" s="111"/>
      <c r="L9" s="111"/>
      <c r="M9" s="111"/>
      <c r="N9" s="111"/>
      <c r="O9" s="111"/>
      <c r="Q9" s="36" t="s">
        <v>43</v>
      </c>
    </row>
    <row r="10" spans="2:17" ht="28.5" customHeight="1">
      <c r="I10" s="19" t="s">
        <v>4</v>
      </c>
      <c r="J10" s="19"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32500000</v>
      </c>
      <c r="I17" s="107"/>
      <c r="J17" s="107"/>
      <c r="K17" s="107"/>
      <c r="L17" s="17"/>
      <c r="M17" s="17" t="s">
        <v>13</v>
      </c>
      <c r="Q17" s="35" t="s">
        <v>45</v>
      </c>
    </row>
    <row r="18" spans="2:17" ht="23.25" customHeight="1">
      <c r="D18" s="19" t="s">
        <v>14</v>
      </c>
      <c r="F18" s="12"/>
      <c r="G18" s="12"/>
      <c r="H18" s="49"/>
      <c r="I18" s="108">
        <f>SUMIF(N21:N36,"〇",J21:M36)</f>
        <v>2954545</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47" t="s">
        <v>20</v>
      </c>
    </row>
    <row r="21" spans="2:17" ht="22.5" customHeight="1">
      <c r="B21" s="125" t="s">
        <v>87</v>
      </c>
      <c r="C21" s="125"/>
      <c r="D21" s="125"/>
      <c r="E21" s="125"/>
      <c r="F21" s="5"/>
      <c r="G21" s="122">
        <v>65000000</v>
      </c>
      <c r="H21" s="123"/>
      <c r="I21" s="123"/>
      <c r="J21" s="115">
        <f>ROUNDDOWN(G21/1.1*0.1,0)</f>
        <v>5909090</v>
      </c>
      <c r="K21" s="115"/>
      <c r="L21" s="115"/>
      <c r="M21" s="115"/>
      <c r="N21" s="38"/>
      <c r="O21" s="47" t="s">
        <v>17</v>
      </c>
      <c r="Q21" s="35" t="s">
        <v>46</v>
      </c>
    </row>
    <row r="22" spans="2:17" ht="24.75" customHeight="1">
      <c r="B22" s="100">
        <v>1</v>
      </c>
      <c r="C22" s="100"/>
      <c r="D22" s="100"/>
      <c r="E22" s="100"/>
      <c r="F22" s="5"/>
      <c r="G22" s="102">
        <f>IF(OR($N$21="〇",$O$25&lt;B22+1),"",ROUNDDOWN($G$21/$O$25, -3))</f>
        <v>32500000</v>
      </c>
      <c r="H22" s="106"/>
      <c r="I22" s="106"/>
      <c r="J22" s="103">
        <f>IF(G22="","",ROUNDDOWN(G22/11,0))</f>
        <v>2954545</v>
      </c>
      <c r="K22" s="104"/>
      <c r="L22" s="104"/>
      <c r="M22" s="105"/>
      <c r="N22" s="38" t="s">
        <v>56</v>
      </c>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f>IF(OR($N$21="〇",$O$25={"",1}),"",G21-G22*($O$25-1))</f>
        <v>32500000</v>
      </c>
      <c r="H25" s="106"/>
      <c r="I25" s="106"/>
      <c r="J25" s="106">
        <f>IF(G22="","",J21-J22*($O$25-1))</f>
        <v>2954545</v>
      </c>
      <c r="K25" s="106"/>
      <c r="L25" s="106"/>
      <c r="M25" s="106"/>
      <c r="N25" s="38"/>
      <c r="O25" s="52">
        <v>2</v>
      </c>
      <c r="Q25" s="35" t="s">
        <v>47</v>
      </c>
    </row>
    <row r="26" spans="2:17" ht="18" customHeight="1">
      <c r="B26" s="29" t="s">
        <v>19</v>
      </c>
    </row>
    <row r="27" spans="2:17" ht="24" customHeight="1">
      <c r="B27" s="83" t="s">
        <v>88</v>
      </c>
      <c r="C27" s="83"/>
      <c r="D27" s="83"/>
      <c r="E27" s="83"/>
      <c r="F27" s="5"/>
      <c r="G27" s="95"/>
      <c r="H27" s="96"/>
      <c r="I27" s="96"/>
      <c r="J27" s="117" t="str">
        <f>IF(G27="","",ROUNDDOWN($G27/1.1*0.1,0))</f>
        <v/>
      </c>
      <c r="K27" s="117"/>
      <c r="L27" s="117"/>
      <c r="M27" s="117"/>
      <c r="N27" s="38"/>
      <c r="O27" s="24"/>
      <c r="Q27" s="35" t="s">
        <v>48</v>
      </c>
    </row>
    <row r="28" spans="2:17" ht="22.5" customHeight="1">
      <c r="B28" s="83" t="s">
        <v>90</v>
      </c>
      <c r="C28" s="83"/>
      <c r="D28" s="83"/>
      <c r="E28" s="83"/>
      <c r="F28" s="5"/>
      <c r="G28" s="95"/>
      <c r="H28" s="96"/>
      <c r="I28" s="96"/>
      <c r="J28" s="97" t="str">
        <f t="shared" ref="J28:J36" si="2">IF(G28="","",ROUNDDOWN($G28/1.1*0.1,0))</f>
        <v/>
      </c>
      <c r="K28" s="98"/>
      <c r="L28" s="98"/>
      <c r="M28" s="99"/>
      <c r="N28" s="38"/>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row>
    <row r="37" spans="2:18" ht="26.25" customHeight="1" thickTop="1">
      <c r="B37" s="77" t="s">
        <v>73</v>
      </c>
      <c r="C37" s="77"/>
      <c r="D37" s="77"/>
      <c r="E37" s="77"/>
      <c r="F37" s="7"/>
      <c r="G37" s="78">
        <f>$G$21+SUM(G27:I35)</f>
        <v>65000000</v>
      </c>
      <c r="H37" s="79"/>
      <c r="I37" s="79"/>
      <c r="J37" s="80">
        <f>$J$21+SUM(J27:M36)</f>
        <v>5909090</v>
      </c>
      <c r="K37" s="79"/>
      <c r="L37" s="79"/>
      <c r="M37" s="79"/>
      <c r="N37" s="81"/>
      <c r="O37" s="82"/>
      <c r="Q37" s="35" t="s">
        <v>98</v>
      </c>
      <c r="R37" s="48"/>
    </row>
    <row r="38" spans="2:18" ht="6" customHeight="1"/>
    <row r="39" spans="2:18" ht="54" customHeight="1">
      <c r="B39" s="74" t="s">
        <v>22</v>
      </c>
      <c r="C39" s="74"/>
      <c r="D39" s="74"/>
      <c r="E39" s="74"/>
      <c r="F39" s="9"/>
      <c r="G39" s="57" t="s">
        <v>72</v>
      </c>
      <c r="H39" s="58"/>
      <c r="I39" s="58"/>
      <c r="J39" s="58"/>
      <c r="K39" s="58"/>
      <c r="L39" s="58"/>
      <c r="M39" s="58"/>
      <c r="N39" s="58"/>
      <c r="O39" s="58"/>
      <c r="Q39" s="35" t="s">
        <v>51</v>
      </c>
    </row>
    <row r="40" spans="2:18" s="12" customFormat="1" ht="54" customHeight="1">
      <c r="B40" s="73" t="s">
        <v>40</v>
      </c>
      <c r="C40" s="73"/>
      <c r="D40" s="73"/>
      <c r="E40" s="73"/>
      <c r="F40" s="11"/>
      <c r="G40" s="57" t="s">
        <v>67</v>
      </c>
      <c r="H40" s="58"/>
      <c r="I40" s="58"/>
      <c r="J40" s="58"/>
      <c r="K40" s="58"/>
      <c r="L40" s="58"/>
      <c r="M40" s="58"/>
      <c r="N40" s="58"/>
      <c r="O40" s="58"/>
      <c r="Q40" s="35" t="s">
        <v>52</v>
      </c>
    </row>
    <row r="41" spans="2:18" ht="26.25" customHeight="1">
      <c r="B41" s="74" t="s">
        <v>23</v>
      </c>
      <c r="C41" s="74"/>
      <c r="D41" s="74"/>
      <c r="E41" s="74"/>
      <c r="F41" s="5"/>
      <c r="G41" s="57" t="s">
        <v>63</v>
      </c>
      <c r="H41" s="58"/>
      <c r="I41" s="58"/>
      <c r="J41" s="58"/>
      <c r="K41" s="58"/>
      <c r="L41" s="58"/>
      <c r="M41" s="58"/>
      <c r="N41" s="58"/>
      <c r="O41" s="58"/>
      <c r="Q41" s="35" t="s">
        <v>53</v>
      </c>
    </row>
    <row r="42" spans="2:18" ht="20.25" hidden="1" customHeight="1">
      <c r="B42" s="74" t="s">
        <v>24</v>
      </c>
      <c r="C42" s="74"/>
      <c r="D42" s="74"/>
      <c r="E42" s="74"/>
      <c r="F42" s="5"/>
      <c r="G42" s="46" t="s">
        <v>25</v>
      </c>
      <c r="H42" s="75">
        <v>45139</v>
      </c>
      <c r="I42" s="75"/>
      <c r="J42" s="27" t="s">
        <v>26</v>
      </c>
      <c r="K42" s="76" t="s">
        <v>27</v>
      </c>
      <c r="L42" s="76"/>
      <c r="M42" s="75">
        <v>45382</v>
      </c>
      <c r="N42" s="75"/>
      <c r="O42" s="28"/>
      <c r="Q42" s="35" t="s">
        <v>58</v>
      </c>
    </row>
    <row r="43" spans="2:18" ht="6.75" customHeight="1"/>
    <row r="44" spans="2:18">
      <c r="B44" s="14" t="s">
        <v>28</v>
      </c>
    </row>
    <row r="45" spans="2:18" ht="18.75" customHeight="1">
      <c r="B45" s="69" t="s">
        <v>31</v>
      </c>
      <c r="C45" s="9"/>
      <c r="D45" s="57" t="s">
        <v>74</v>
      </c>
      <c r="E45" s="58"/>
      <c r="F45" s="58"/>
      <c r="G45" s="58"/>
      <c r="H45" s="67"/>
      <c r="I45" s="68"/>
      <c r="J45" s="59" t="s">
        <v>29</v>
      </c>
      <c r="K45" s="60"/>
      <c r="L45" s="30"/>
      <c r="M45" s="57" t="s">
        <v>74</v>
      </c>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45" t="s">
        <v>32</v>
      </c>
      <c r="C48" s="5"/>
      <c r="D48" s="68"/>
      <c r="E48" s="70"/>
      <c r="F48" s="70"/>
      <c r="G48" s="70"/>
      <c r="H48" s="70"/>
      <c r="I48" s="70"/>
      <c r="J48" s="65" t="s">
        <v>30</v>
      </c>
      <c r="K48" s="66"/>
      <c r="L48" s="11"/>
      <c r="M48" s="71">
        <v>1234567</v>
      </c>
      <c r="N48" s="72"/>
      <c r="O48" s="72"/>
    </row>
    <row r="49" spans="2:15">
      <c r="B49" s="13" t="s">
        <v>33</v>
      </c>
      <c r="C49" s="9"/>
      <c r="D49" s="57" t="s">
        <v>65</v>
      </c>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t="s">
        <v>64</v>
      </c>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D51:O52"/>
    <mergeCell ref="B42:E42"/>
    <mergeCell ref="H42:I42"/>
    <mergeCell ref="K42:L42"/>
    <mergeCell ref="M42:N42"/>
    <mergeCell ref="B45:B47"/>
    <mergeCell ref="D45:H47"/>
    <mergeCell ref="I45:I47"/>
    <mergeCell ref="J45:K47"/>
    <mergeCell ref="M45:N47"/>
    <mergeCell ref="O45:O47"/>
    <mergeCell ref="D48:I48"/>
    <mergeCell ref="J48:K48"/>
    <mergeCell ref="M48:O48"/>
    <mergeCell ref="D49:O50"/>
  </mergeCells>
  <phoneticPr fontId="1"/>
  <dataValidations count="4">
    <dataValidation type="whole" allowBlank="1" showInputMessage="1" showErrorMessage="1" sqref="O25">
      <formula1>1</formula1>
      <formula2>2</formula2>
    </dataValidation>
    <dataValidation type="whole" operator="notEqual" allowBlank="1" showInputMessage="1" showErrorMessage="1" sqref="G27:I35 G21:I21">
      <formula1>0</formula1>
    </dataValidation>
    <dataValidation type="list" allowBlank="1" showInputMessage="1" showErrorMessage="1" sqref="N27:N36">
      <formula1>"〇"</formula1>
    </dataValidation>
    <dataValidation type="list" allowBlank="1" showInputMessage="1" showErrorMessage="1" sqref="N21:N25">
      <formula1>",〇"</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3</xdr:col>
                    <xdr:colOff>171450</xdr:colOff>
                    <xdr:row>47</xdr:row>
                    <xdr:rowOff>28575</xdr:rowOff>
                  </from>
                  <to>
                    <xdr:col>8</xdr:col>
                    <xdr:colOff>561975</xdr:colOff>
                    <xdr:row>47</xdr:row>
                    <xdr:rowOff>342900</xdr:rowOff>
                  </to>
                </anchor>
              </controlPr>
            </control>
          </mc:Choice>
        </mc:AlternateContent>
        <mc:AlternateContent xmlns:mc="http://schemas.openxmlformats.org/markup-compatibility/2006">
          <mc:Choice Requires="x14">
            <control shapeId="4098" r:id="rId5" name="Group Box 13">
              <controlPr defaultSize="0" print="0" autoFill="0" autoPict="0">
                <anchor moveWithCells="1">
                  <from>
                    <xdr:col>7</xdr:col>
                    <xdr:colOff>476250</xdr:colOff>
                    <xdr:row>43</xdr:row>
                    <xdr:rowOff>38100</xdr:rowOff>
                  </from>
                  <to>
                    <xdr:col>9</xdr:col>
                    <xdr:colOff>9525</xdr:colOff>
                    <xdr:row>47</xdr:row>
                    <xdr:rowOff>9525</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13</xdr:col>
                    <xdr:colOff>657225</xdr:colOff>
                    <xdr:row>43</xdr:row>
                    <xdr:rowOff>85725</xdr:rowOff>
                  </from>
                  <to>
                    <xdr:col>15</xdr:col>
                    <xdr:colOff>85725</xdr:colOff>
                    <xdr:row>47</xdr:row>
                    <xdr:rowOff>85725</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14</xdr:col>
                    <xdr:colOff>76200</xdr:colOff>
                    <xdr:row>44</xdr:row>
                    <xdr:rowOff>9525</xdr:rowOff>
                  </from>
                  <to>
                    <xdr:col>14</xdr:col>
                    <xdr:colOff>819150</xdr:colOff>
                    <xdr:row>44</xdr:row>
                    <xdr:rowOff>180975</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14</xdr:col>
                    <xdr:colOff>76200</xdr:colOff>
                    <xdr:row>44</xdr:row>
                    <xdr:rowOff>200025</xdr:rowOff>
                  </from>
                  <to>
                    <xdr:col>15</xdr:col>
                    <xdr:colOff>0</xdr:colOff>
                    <xdr:row>45</xdr:row>
                    <xdr:rowOff>152400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6</xdr:col>
                    <xdr:colOff>495300</xdr:colOff>
                    <xdr:row>47</xdr:row>
                    <xdr:rowOff>66675</xdr:rowOff>
                  </from>
                  <to>
                    <xdr:col>7</xdr:col>
                    <xdr:colOff>180975</xdr:colOff>
                    <xdr:row>47</xdr:row>
                    <xdr:rowOff>314325</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7</xdr:col>
                    <xdr:colOff>381000</xdr:colOff>
                    <xdr:row>47</xdr:row>
                    <xdr:rowOff>47625</xdr:rowOff>
                  </from>
                  <to>
                    <xdr:col>8</xdr:col>
                    <xdr:colOff>342900</xdr:colOff>
                    <xdr:row>47</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3"/>
  <sheetViews>
    <sheetView showGridLines="0" zoomScale="75" zoomScaleNormal="75" workbookViewId="0">
      <selection activeCell="N36" sqref="N36"/>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4" t="s">
        <v>5</v>
      </c>
      <c r="K8" s="111" t="s">
        <v>60</v>
      </c>
      <c r="L8" s="111"/>
      <c r="M8" s="111"/>
      <c r="N8" s="111"/>
      <c r="O8" s="111"/>
    </row>
    <row r="9" spans="2:17" ht="15.75" customHeight="1">
      <c r="I9" s="109"/>
      <c r="J9" s="124"/>
      <c r="K9" s="111"/>
      <c r="L9" s="111"/>
      <c r="M9" s="111"/>
      <c r="N9" s="111"/>
      <c r="O9" s="111"/>
      <c r="Q9" s="36" t="s">
        <v>43</v>
      </c>
    </row>
    <row r="10" spans="2:17" ht="28.5" customHeight="1">
      <c r="I10" s="19" t="s">
        <v>4</v>
      </c>
      <c r="J10" s="19"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20000000</v>
      </c>
      <c r="I17" s="107"/>
      <c r="J17" s="107"/>
      <c r="K17" s="107"/>
      <c r="L17" s="17"/>
      <c r="M17" s="17" t="s">
        <v>13</v>
      </c>
      <c r="Q17" s="35" t="s">
        <v>45</v>
      </c>
    </row>
    <row r="18" spans="2:17" ht="23.25" customHeight="1">
      <c r="D18" s="19" t="s">
        <v>14</v>
      </c>
      <c r="F18" s="12"/>
      <c r="G18" s="12"/>
      <c r="H18" s="49"/>
      <c r="I18" s="108">
        <f>SUMIF(N21:N36,"〇",J21:M36)</f>
        <v>1818181</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47" t="s">
        <v>20</v>
      </c>
    </row>
    <row r="21" spans="2:17" ht="22.5" customHeight="1">
      <c r="B21" s="125" t="s">
        <v>87</v>
      </c>
      <c r="C21" s="125"/>
      <c r="D21" s="125"/>
      <c r="E21" s="125"/>
      <c r="F21" s="5"/>
      <c r="G21" s="122">
        <v>35000000</v>
      </c>
      <c r="H21" s="123"/>
      <c r="I21" s="123"/>
      <c r="J21" s="115">
        <f>ROUNDDOWN(G21/1.1*0.1,0)</f>
        <v>3181818</v>
      </c>
      <c r="K21" s="115"/>
      <c r="L21" s="115"/>
      <c r="M21" s="115"/>
      <c r="N21" s="38"/>
      <c r="O21" s="47" t="s">
        <v>17</v>
      </c>
      <c r="Q21" s="35" t="s">
        <v>46</v>
      </c>
    </row>
    <row r="22" spans="2:17" ht="24.75" customHeight="1">
      <c r="B22" s="100">
        <v>1</v>
      </c>
      <c r="C22" s="100"/>
      <c r="D22" s="100"/>
      <c r="E22" s="100"/>
      <c r="F22" s="5"/>
      <c r="G22" s="102">
        <f>IF(OR($N$21="〇",$O$25&lt;B22+1),"",ROUNDDOWN($G$21/$O$25, -3))</f>
        <v>17500000</v>
      </c>
      <c r="H22" s="106"/>
      <c r="I22" s="106"/>
      <c r="J22" s="103">
        <f>IF(G22="","",ROUNDDOWN(G22/11,0))</f>
        <v>1590909</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f>IF(OR($N$21="〇",$O$25={"",1}),"",G21-G22*($O$25-1))</f>
        <v>17500000</v>
      </c>
      <c r="H25" s="106"/>
      <c r="I25" s="106"/>
      <c r="J25" s="106">
        <f>IF(G22="","",J21-J22*($O$25-1))</f>
        <v>1590909</v>
      </c>
      <c r="K25" s="106"/>
      <c r="L25" s="106"/>
      <c r="M25" s="106"/>
      <c r="N25" s="38"/>
      <c r="O25" s="52">
        <v>2</v>
      </c>
      <c r="Q25" s="35" t="s">
        <v>47</v>
      </c>
    </row>
    <row r="26" spans="2:17" ht="18" customHeight="1">
      <c r="B26" s="29" t="s">
        <v>19</v>
      </c>
    </row>
    <row r="27" spans="2:17" ht="24" customHeight="1">
      <c r="B27" s="83" t="s">
        <v>88</v>
      </c>
      <c r="C27" s="83"/>
      <c r="D27" s="83"/>
      <c r="E27" s="83"/>
      <c r="F27" s="5"/>
      <c r="G27" s="95">
        <v>20000000</v>
      </c>
      <c r="H27" s="96"/>
      <c r="I27" s="96"/>
      <c r="J27" s="117">
        <f>IF(G27="","",ROUNDDOWN($G27/1.1*0.1,0))</f>
        <v>1818181</v>
      </c>
      <c r="K27" s="117"/>
      <c r="L27" s="117"/>
      <c r="M27" s="117"/>
      <c r="N27" s="38" t="s">
        <v>56</v>
      </c>
      <c r="O27" s="24"/>
      <c r="Q27" s="35" t="s">
        <v>48</v>
      </c>
    </row>
    <row r="28" spans="2:17" ht="22.5" customHeight="1">
      <c r="B28" s="83" t="s">
        <v>90</v>
      </c>
      <c r="C28" s="83"/>
      <c r="D28" s="83"/>
      <c r="E28" s="83"/>
      <c r="F28" s="5"/>
      <c r="G28" s="95"/>
      <c r="H28" s="96"/>
      <c r="I28" s="96"/>
      <c r="J28" s="97" t="str">
        <f t="shared" ref="J28:J36" si="2">IF(G28="","",ROUNDDOWN($G28/1.1*0.1,0))</f>
        <v/>
      </c>
      <c r="K28" s="98"/>
      <c r="L28" s="98"/>
      <c r="M28" s="99"/>
      <c r="N28" s="38"/>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row>
    <row r="37" spans="2:18" ht="26.25" customHeight="1" thickTop="1">
      <c r="B37" s="77" t="s">
        <v>73</v>
      </c>
      <c r="C37" s="77"/>
      <c r="D37" s="77"/>
      <c r="E37" s="77"/>
      <c r="F37" s="7"/>
      <c r="G37" s="78">
        <f>$G$21+SUM(G27:I35)</f>
        <v>55000000</v>
      </c>
      <c r="H37" s="79"/>
      <c r="I37" s="79"/>
      <c r="J37" s="80">
        <f>$J$21+SUM(J27:M36)</f>
        <v>4999999</v>
      </c>
      <c r="K37" s="79"/>
      <c r="L37" s="79"/>
      <c r="M37" s="79"/>
      <c r="N37" s="81"/>
      <c r="O37" s="82"/>
      <c r="Q37" s="35" t="s">
        <v>98</v>
      </c>
      <c r="R37" s="48"/>
    </row>
    <row r="38" spans="2:18" ht="6" customHeight="1"/>
    <row r="39" spans="2:18" ht="54" customHeight="1">
      <c r="B39" s="74" t="s">
        <v>22</v>
      </c>
      <c r="C39" s="74"/>
      <c r="D39" s="74"/>
      <c r="E39" s="74"/>
      <c r="F39" s="9"/>
      <c r="G39" s="57" t="s">
        <v>72</v>
      </c>
      <c r="H39" s="58"/>
      <c r="I39" s="58"/>
      <c r="J39" s="58"/>
      <c r="K39" s="58"/>
      <c r="L39" s="58"/>
      <c r="M39" s="58"/>
      <c r="N39" s="58"/>
      <c r="O39" s="58"/>
      <c r="Q39" s="35" t="s">
        <v>51</v>
      </c>
    </row>
    <row r="40" spans="2:18" s="12" customFormat="1" ht="54" customHeight="1">
      <c r="B40" s="73" t="s">
        <v>40</v>
      </c>
      <c r="C40" s="73"/>
      <c r="D40" s="73"/>
      <c r="E40" s="73"/>
      <c r="F40" s="11"/>
      <c r="G40" s="57" t="s">
        <v>67</v>
      </c>
      <c r="H40" s="58"/>
      <c r="I40" s="58"/>
      <c r="J40" s="58"/>
      <c r="K40" s="58"/>
      <c r="L40" s="58"/>
      <c r="M40" s="58"/>
      <c r="N40" s="58"/>
      <c r="O40" s="58"/>
      <c r="Q40" s="35" t="s">
        <v>52</v>
      </c>
    </row>
    <row r="41" spans="2:18" ht="26.25" customHeight="1">
      <c r="B41" s="74" t="s">
        <v>23</v>
      </c>
      <c r="C41" s="74"/>
      <c r="D41" s="74"/>
      <c r="E41" s="74"/>
      <c r="F41" s="5"/>
      <c r="G41" s="57" t="s">
        <v>63</v>
      </c>
      <c r="H41" s="58"/>
      <c r="I41" s="58"/>
      <c r="J41" s="58"/>
      <c r="K41" s="58"/>
      <c r="L41" s="58"/>
      <c r="M41" s="58"/>
      <c r="N41" s="58"/>
      <c r="O41" s="58"/>
      <c r="Q41" s="35" t="s">
        <v>53</v>
      </c>
    </row>
    <row r="42" spans="2:18" ht="20.25" hidden="1" customHeight="1">
      <c r="B42" s="74" t="s">
        <v>24</v>
      </c>
      <c r="C42" s="74"/>
      <c r="D42" s="74"/>
      <c r="E42" s="74"/>
      <c r="F42" s="5"/>
      <c r="G42" s="46" t="s">
        <v>25</v>
      </c>
      <c r="H42" s="75">
        <v>45139</v>
      </c>
      <c r="I42" s="75"/>
      <c r="J42" s="27" t="s">
        <v>26</v>
      </c>
      <c r="K42" s="76" t="s">
        <v>27</v>
      </c>
      <c r="L42" s="76"/>
      <c r="M42" s="75">
        <v>45382</v>
      </c>
      <c r="N42" s="75"/>
      <c r="O42" s="28"/>
      <c r="Q42" s="35" t="s">
        <v>58</v>
      </c>
    </row>
    <row r="43" spans="2:18" ht="6.75" customHeight="1"/>
    <row r="44" spans="2:18">
      <c r="B44" s="14" t="s">
        <v>28</v>
      </c>
    </row>
    <row r="45" spans="2:18" ht="18.75" customHeight="1">
      <c r="B45" s="69" t="s">
        <v>31</v>
      </c>
      <c r="C45" s="9"/>
      <c r="D45" s="57" t="s">
        <v>74</v>
      </c>
      <c r="E45" s="58"/>
      <c r="F45" s="58"/>
      <c r="G45" s="58"/>
      <c r="H45" s="67"/>
      <c r="I45" s="68"/>
      <c r="J45" s="59" t="s">
        <v>29</v>
      </c>
      <c r="K45" s="60"/>
      <c r="L45" s="30"/>
      <c r="M45" s="57" t="s">
        <v>74</v>
      </c>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45" t="s">
        <v>32</v>
      </c>
      <c r="C48" s="5"/>
      <c r="D48" s="68"/>
      <c r="E48" s="70"/>
      <c r="F48" s="70"/>
      <c r="G48" s="70"/>
      <c r="H48" s="70"/>
      <c r="I48" s="70"/>
      <c r="J48" s="65" t="s">
        <v>30</v>
      </c>
      <c r="K48" s="66"/>
      <c r="L48" s="11"/>
      <c r="M48" s="71">
        <v>1234567</v>
      </c>
      <c r="N48" s="72"/>
      <c r="O48" s="72"/>
    </row>
    <row r="49" spans="2:15">
      <c r="B49" s="13" t="s">
        <v>33</v>
      </c>
      <c r="C49" s="9"/>
      <c r="D49" s="57" t="s">
        <v>65</v>
      </c>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t="s">
        <v>64</v>
      </c>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D51:O52"/>
    <mergeCell ref="B42:E42"/>
    <mergeCell ref="H42:I42"/>
    <mergeCell ref="K42:L42"/>
    <mergeCell ref="M42:N42"/>
    <mergeCell ref="B45:B47"/>
    <mergeCell ref="D45:H47"/>
    <mergeCell ref="I45:I47"/>
    <mergeCell ref="J45:K47"/>
    <mergeCell ref="M45:N47"/>
    <mergeCell ref="O45:O47"/>
    <mergeCell ref="D48:I48"/>
    <mergeCell ref="J48:K48"/>
    <mergeCell ref="M48:O48"/>
    <mergeCell ref="D49:O50"/>
  </mergeCells>
  <phoneticPr fontId="1"/>
  <dataValidations count="4">
    <dataValidation type="list" allowBlank="1" showInputMessage="1" showErrorMessage="1" sqref="N21:N25">
      <formula1>",〇"</formula1>
    </dataValidation>
    <dataValidation type="list" allowBlank="1" showInputMessage="1" showErrorMessage="1" sqref="N27:N36">
      <formula1>"〇"</formula1>
    </dataValidation>
    <dataValidation type="whole" operator="notEqual" allowBlank="1" showInputMessage="1" showErrorMessage="1" sqref="G27:I35 G21:I21">
      <formula1>0</formula1>
    </dataValidation>
    <dataValidation type="whole" allowBlank="1" showInputMessage="1" showErrorMessage="1" sqref="O25">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3</xdr:col>
                    <xdr:colOff>171450</xdr:colOff>
                    <xdr:row>47</xdr:row>
                    <xdr:rowOff>28575</xdr:rowOff>
                  </from>
                  <to>
                    <xdr:col>8</xdr:col>
                    <xdr:colOff>561975</xdr:colOff>
                    <xdr:row>47</xdr:row>
                    <xdr:rowOff>342900</xdr:rowOff>
                  </to>
                </anchor>
              </controlPr>
            </control>
          </mc:Choice>
        </mc:AlternateContent>
        <mc:AlternateContent xmlns:mc="http://schemas.openxmlformats.org/markup-compatibility/2006">
          <mc:Choice Requires="x14">
            <control shapeId="5122" r:id="rId5" name="Group Box 13">
              <controlPr defaultSize="0" print="0" autoFill="0" autoPict="0">
                <anchor moveWithCells="1">
                  <from>
                    <xdr:col>7</xdr:col>
                    <xdr:colOff>476250</xdr:colOff>
                    <xdr:row>43</xdr:row>
                    <xdr:rowOff>38100</xdr:rowOff>
                  </from>
                  <to>
                    <xdr:col>9</xdr:col>
                    <xdr:colOff>9525</xdr:colOff>
                    <xdr:row>47</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13</xdr:col>
                    <xdr:colOff>657225</xdr:colOff>
                    <xdr:row>43</xdr:row>
                    <xdr:rowOff>85725</xdr:rowOff>
                  </from>
                  <to>
                    <xdr:col>15</xdr:col>
                    <xdr:colOff>85725</xdr:colOff>
                    <xdr:row>47</xdr:row>
                    <xdr:rowOff>85725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14</xdr:col>
                    <xdr:colOff>76200</xdr:colOff>
                    <xdr:row>44</xdr:row>
                    <xdr:rowOff>9525</xdr:rowOff>
                  </from>
                  <to>
                    <xdr:col>14</xdr:col>
                    <xdr:colOff>819150</xdr:colOff>
                    <xdr:row>44</xdr:row>
                    <xdr:rowOff>180975</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14</xdr:col>
                    <xdr:colOff>76200</xdr:colOff>
                    <xdr:row>44</xdr:row>
                    <xdr:rowOff>200025</xdr:rowOff>
                  </from>
                  <to>
                    <xdr:col>15</xdr:col>
                    <xdr:colOff>0</xdr:colOff>
                    <xdr:row>45</xdr:row>
                    <xdr:rowOff>152400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6</xdr:col>
                    <xdr:colOff>495300</xdr:colOff>
                    <xdr:row>47</xdr:row>
                    <xdr:rowOff>66675</xdr:rowOff>
                  </from>
                  <to>
                    <xdr:col>7</xdr:col>
                    <xdr:colOff>180975</xdr:colOff>
                    <xdr:row>47</xdr:row>
                    <xdr:rowOff>314325</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7</xdr:col>
                    <xdr:colOff>381000</xdr:colOff>
                    <xdr:row>47</xdr:row>
                    <xdr:rowOff>47625</xdr:rowOff>
                  </from>
                  <to>
                    <xdr:col>8</xdr:col>
                    <xdr:colOff>342900</xdr:colOff>
                    <xdr:row>47</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3"/>
  <sheetViews>
    <sheetView showGridLines="0" zoomScale="75" zoomScaleNormal="75" workbookViewId="0">
      <selection activeCell="G29" sqref="G29:I29"/>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4" t="s">
        <v>5</v>
      </c>
      <c r="K8" s="111" t="s">
        <v>60</v>
      </c>
      <c r="L8" s="111"/>
      <c r="M8" s="111"/>
      <c r="N8" s="111"/>
      <c r="O8" s="111"/>
    </row>
    <row r="9" spans="2:17" ht="15.75" customHeight="1">
      <c r="I9" s="109"/>
      <c r="J9" s="124"/>
      <c r="K9" s="111"/>
      <c r="L9" s="111"/>
      <c r="M9" s="111"/>
      <c r="N9" s="111"/>
      <c r="O9" s="111"/>
      <c r="Q9" s="36" t="s">
        <v>43</v>
      </c>
    </row>
    <row r="10" spans="2:17" ht="28.5" customHeight="1">
      <c r="I10" s="19" t="s">
        <v>4</v>
      </c>
      <c r="J10" s="19"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42500000</v>
      </c>
      <c r="I17" s="107"/>
      <c r="J17" s="107"/>
      <c r="K17" s="107"/>
      <c r="L17" s="17"/>
      <c r="M17" s="17" t="s">
        <v>13</v>
      </c>
      <c r="Q17" s="35" t="s">
        <v>45</v>
      </c>
    </row>
    <row r="18" spans="2:17" ht="23.25" customHeight="1">
      <c r="D18" s="19" t="s">
        <v>14</v>
      </c>
      <c r="F18" s="12"/>
      <c r="G18" s="12"/>
      <c r="H18" s="49"/>
      <c r="I18" s="108">
        <f>SUMIF(N21:N36,"〇",J21:M36)</f>
        <v>3863635</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47" t="s">
        <v>20</v>
      </c>
    </row>
    <row r="21" spans="2:17" ht="22.5" customHeight="1">
      <c r="B21" s="125" t="s">
        <v>87</v>
      </c>
      <c r="C21" s="125"/>
      <c r="D21" s="125"/>
      <c r="E21" s="125"/>
      <c r="F21" s="5"/>
      <c r="G21" s="122">
        <v>65000000</v>
      </c>
      <c r="H21" s="123"/>
      <c r="I21" s="123"/>
      <c r="J21" s="115">
        <f>ROUNDDOWN(G21/1.1*0.1,0)</f>
        <v>5909090</v>
      </c>
      <c r="K21" s="115"/>
      <c r="L21" s="115"/>
      <c r="M21" s="115"/>
      <c r="N21" s="38"/>
      <c r="O21" s="47" t="s">
        <v>17</v>
      </c>
      <c r="Q21" s="35" t="s">
        <v>46</v>
      </c>
    </row>
    <row r="22" spans="2:17" ht="24.75" customHeight="1">
      <c r="B22" s="100">
        <v>1</v>
      </c>
      <c r="C22" s="100"/>
      <c r="D22" s="100"/>
      <c r="E22" s="100"/>
      <c r="F22" s="5"/>
      <c r="G22" s="102">
        <f>IF(OR($N$21="〇",$O$25&lt;B22+1),"",ROUNDDOWN($G$21/$O$25, -3))</f>
        <v>32500000</v>
      </c>
      <c r="H22" s="106"/>
      <c r="I22" s="106"/>
      <c r="J22" s="103">
        <f>IF(G22="","",ROUNDDOWN(G22/11,0))</f>
        <v>2954545</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f>IF(OR($N$21="〇",$O$25={"",1}),"",G21-G22*($O$25-1))</f>
        <v>32500000</v>
      </c>
      <c r="H25" s="106"/>
      <c r="I25" s="106"/>
      <c r="J25" s="106">
        <f>IF(G22="","",J21-J22*($O$25-1))</f>
        <v>2954545</v>
      </c>
      <c r="K25" s="106"/>
      <c r="L25" s="106"/>
      <c r="M25" s="106"/>
      <c r="N25" s="38" t="s">
        <v>56</v>
      </c>
      <c r="O25" s="52">
        <v>2</v>
      </c>
      <c r="Q25" s="35" t="s">
        <v>47</v>
      </c>
    </row>
    <row r="26" spans="2:17" ht="18" customHeight="1">
      <c r="B26" s="29" t="s">
        <v>19</v>
      </c>
    </row>
    <row r="27" spans="2:17" ht="24" customHeight="1">
      <c r="B27" s="83" t="s">
        <v>88</v>
      </c>
      <c r="C27" s="83"/>
      <c r="D27" s="83"/>
      <c r="E27" s="83"/>
      <c r="F27" s="5"/>
      <c r="G27" s="95">
        <v>20000000</v>
      </c>
      <c r="H27" s="96"/>
      <c r="I27" s="96"/>
      <c r="J27" s="117">
        <f>IF(G27="","",ROUNDDOWN($G27/1.1*0.1,0))</f>
        <v>1818181</v>
      </c>
      <c r="K27" s="117"/>
      <c r="L27" s="117"/>
      <c r="M27" s="117"/>
      <c r="N27" s="38"/>
      <c r="O27" s="24"/>
      <c r="Q27" s="35" t="s">
        <v>48</v>
      </c>
    </row>
    <row r="28" spans="2:17" ht="22.5" customHeight="1">
      <c r="B28" s="83" t="s">
        <v>90</v>
      </c>
      <c r="C28" s="83"/>
      <c r="D28" s="83"/>
      <c r="E28" s="83"/>
      <c r="F28" s="5"/>
      <c r="G28" s="95">
        <v>10000000</v>
      </c>
      <c r="H28" s="96"/>
      <c r="I28" s="96"/>
      <c r="J28" s="97">
        <f t="shared" ref="J28:J36" si="2">IF(G28="","",ROUNDDOWN($G28/1.1*0.1,0))</f>
        <v>909090</v>
      </c>
      <c r="K28" s="98"/>
      <c r="L28" s="98"/>
      <c r="M28" s="99"/>
      <c r="N28" s="38" t="s">
        <v>56</v>
      </c>
      <c r="O28" s="24"/>
      <c r="Q28" s="35" t="s">
        <v>49</v>
      </c>
    </row>
    <row r="29" spans="2:17" ht="24" customHeight="1">
      <c r="B29" s="83" t="s">
        <v>89</v>
      </c>
      <c r="C29" s="83"/>
      <c r="D29" s="83"/>
      <c r="E29" s="83"/>
      <c r="F29" s="5"/>
      <c r="G29" s="95"/>
      <c r="H29" s="96"/>
      <c r="I29" s="96"/>
      <c r="J29" s="97" t="str">
        <f t="shared" si="2"/>
        <v/>
      </c>
      <c r="K29" s="98"/>
      <c r="L29" s="98"/>
      <c r="M29" s="99"/>
      <c r="N29" s="38"/>
      <c r="O29" s="25"/>
      <c r="Q29" s="35" t="s">
        <v>50</v>
      </c>
    </row>
    <row r="30" spans="2:17" ht="24" hidden="1" customHeight="1" outlineLevel="1">
      <c r="B30" s="83" t="s">
        <v>91</v>
      </c>
      <c r="C30" s="83"/>
      <c r="D30" s="83"/>
      <c r="E30" s="83"/>
      <c r="F30" s="5"/>
      <c r="G30" s="84"/>
      <c r="H30" s="85"/>
      <c r="I30" s="85"/>
      <c r="J30" s="86" t="str">
        <f t="shared" si="2"/>
        <v/>
      </c>
      <c r="K30" s="87"/>
      <c r="L30" s="87"/>
      <c r="M30" s="88"/>
      <c r="N30" s="38"/>
      <c r="O30" s="25"/>
    </row>
    <row r="31" spans="2:17" ht="24" hidden="1" customHeight="1" outlineLevel="1">
      <c r="B31" s="83" t="s">
        <v>92</v>
      </c>
      <c r="C31" s="83"/>
      <c r="D31" s="83"/>
      <c r="E31" s="83"/>
      <c r="F31" s="5"/>
      <c r="G31" s="84"/>
      <c r="H31" s="85"/>
      <c r="I31" s="85"/>
      <c r="J31" s="86" t="str">
        <f t="shared" si="2"/>
        <v/>
      </c>
      <c r="K31" s="87"/>
      <c r="L31" s="87"/>
      <c r="M31" s="88"/>
      <c r="N31" s="38"/>
      <c r="O31" s="25"/>
    </row>
    <row r="32" spans="2:17" ht="24" hidden="1" customHeight="1" outlineLevel="1">
      <c r="B32" s="83" t="s">
        <v>93</v>
      </c>
      <c r="C32" s="83"/>
      <c r="D32" s="83"/>
      <c r="E32" s="83"/>
      <c r="F32" s="5"/>
      <c r="G32" s="84"/>
      <c r="H32" s="85"/>
      <c r="I32" s="85"/>
      <c r="J32" s="86" t="str">
        <f t="shared" si="2"/>
        <v/>
      </c>
      <c r="K32" s="87"/>
      <c r="L32" s="87"/>
      <c r="M32" s="88"/>
      <c r="N32" s="38"/>
      <c r="O32" s="25"/>
    </row>
    <row r="33" spans="2:18" ht="24" hidden="1" customHeight="1" outlineLevel="1">
      <c r="B33" s="83" t="s">
        <v>94</v>
      </c>
      <c r="C33" s="83"/>
      <c r="D33" s="83"/>
      <c r="E33" s="83"/>
      <c r="F33" s="5"/>
      <c r="G33" s="84"/>
      <c r="H33" s="85"/>
      <c r="I33" s="85"/>
      <c r="J33" s="86" t="str">
        <f t="shared" si="2"/>
        <v/>
      </c>
      <c r="K33" s="87"/>
      <c r="L33" s="87"/>
      <c r="M33" s="88"/>
      <c r="N33" s="38"/>
      <c r="O33" s="25"/>
    </row>
    <row r="34" spans="2:18" ht="24" hidden="1" customHeight="1" outlineLevel="1">
      <c r="B34" s="83" t="s">
        <v>95</v>
      </c>
      <c r="C34" s="83"/>
      <c r="D34" s="83"/>
      <c r="E34" s="83"/>
      <c r="F34" s="5"/>
      <c r="G34" s="84"/>
      <c r="H34" s="85"/>
      <c r="I34" s="85"/>
      <c r="J34" s="86" t="str">
        <f t="shared" si="2"/>
        <v/>
      </c>
      <c r="K34" s="87"/>
      <c r="L34" s="87"/>
      <c r="M34" s="88"/>
      <c r="N34" s="38"/>
      <c r="O34" s="25"/>
    </row>
    <row r="35" spans="2:18" ht="24" hidden="1" customHeight="1" outlineLevel="1">
      <c r="B35" s="83" t="s">
        <v>96</v>
      </c>
      <c r="C35" s="83"/>
      <c r="D35" s="83"/>
      <c r="E35" s="83"/>
      <c r="F35" s="5"/>
      <c r="G35" s="84"/>
      <c r="H35" s="85"/>
      <c r="I35" s="85"/>
      <c r="J35" s="86" t="str">
        <f t="shared" si="2"/>
        <v/>
      </c>
      <c r="K35" s="87"/>
      <c r="L35" s="87"/>
      <c r="M35" s="88"/>
      <c r="N35" s="38"/>
      <c r="O35" s="25"/>
    </row>
    <row r="36" spans="2:18" ht="24" customHeight="1" collapsed="1" thickBot="1">
      <c r="B36" s="89"/>
      <c r="C36" s="89"/>
      <c r="D36" s="89"/>
      <c r="E36" s="89"/>
      <c r="F36" s="8"/>
      <c r="G36" s="90"/>
      <c r="H36" s="91"/>
      <c r="I36" s="91"/>
      <c r="J36" s="92" t="str">
        <f t="shared" si="2"/>
        <v/>
      </c>
      <c r="K36" s="93"/>
      <c r="L36" s="93"/>
      <c r="M36" s="94"/>
      <c r="N36" s="39"/>
      <c r="O36" s="40"/>
    </row>
    <row r="37" spans="2:18" ht="26.25" customHeight="1" thickTop="1">
      <c r="B37" s="77" t="s">
        <v>73</v>
      </c>
      <c r="C37" s="77"/>
      <c r="D37" s="77"/>
      <c r="E37" s="77"/>
      <c r="F37" s="7"/>
      <c r="G37" s="78">
        <f>$G$21+SUM(G27:I35)</f>
        <v>95000000</v>
      </c>
      <c r="H37" s="79"/>
      <c r="I37" s="79"/>
      <c r="J37" s="80">
        <f>$J$21+SUM(J27:M36)</f>
        <v>8636361</v>
      </c>
      <c r="K37" s="79"/>
      <c r="L37" s="79"/>
      <c r="M37" s="79"/>
      <c r="N37" s="81"/>
      <c r="O37" s="82"/>
      <c r="Q37" s="35" t="s">
        <v>98</v>
      </c>
      <c r="R37" s="48"/>
    </row>
    <row r="38" spans="2:18" ht="6" customHeight="1"/>
    <row r="39" spans="2:18" ht="54" customHeight="1">
      <c r="B39" s="74" t="s">
        <v>22</v>
      </c>
      <c r="C39" s="74"/>
      <c r="D39" s="74"/>
      <c r="E39" s="74"/>
      <c r="F39" s="9"/>
      <c r="G39" s="57" t="s">
        <v>72</v>
      </c>
      <c r="H39" s="58"/>
      <c r="I39" s="58"/>
      <c r="J39" s="58"/>
      <c r="K39" s="58"/>
      <c r="L39" s="58"/>
      <c r="M39" s="58"/>
      <c r="N39" s="58"/>
      <c r="O39" s="58"/>
      <c r="Q39" s="35" t="s">
        <v>51</v>
      </c>
    </row>
    <row r="40" spans="2:18" s="12" customFormat="1" ht="54" customHeight="1">
      <c r="B40" s="73" t="s">
        <v>40</v>
      </c>
      <c r="C40" s="73"/>
      <c r="D40" s="73"/>
      <c r="E40" s="73"/>
      <c r="F40" s="11"/>
      <c r="G40" s="57" t="s">
        <v>67</v>
      </c>
      <c r="H40" s="58"/>
      <c r="I40" s="58"/>
      <c r="J40" s="58"/>
      <c r="K40" s="58"/>
      <c r="L40" s="58"/>
      <c r="M40" s="58"/>
      <c r="N40" s="58"/>
      <c r="O40" s="58"/>
      <c r="Q40" s="35" t="s">
        <v>52</v>
      </c>
    </row>
    <row r="41" spans="2:18" ht="26.25" customHeight="1">
      <c r="B41" s="74" t="s">
        <v>23</v>
      </c>
      <c r="C41" s="74"/>
      <c r="D41" s="74"/>
      <c r="E41" s="74"/>
      <c r="F41" s="5"/>
      <c r="G41" s="57" t="s">
        <v>63</v>
      </c>
      <c r="H41" s="58"/>
      <c r="I41" s="58"/>
      <c r="J41" s="58"/>
      <c r="K41" s="58"/>
      <c r="L41" s="58"/>
      <c r="M41" s="58"/>
      <c r="N41" s="58"/>
      <c r="O41" s="58"/>
      <c r="Q41" s="35" t="s">
        <v>53</v>
      </c>
    </row>
    <row r="42" spans="2:18" ht="20.25" hidden="1" customHeight="1">
      <c r="B42" s="74" t="s">
        <v>24</v>
      </c>
      <c r="C42" s="74"/>
      <c r="D42" s="74"/>
      <c r="E42" s="74"/>
      <c r="F42" s="5"/>
      <c r="G42" s="46" t="s">
        <v>25</v>
      </c>
      <c r="H42" s="75">
        <v>45139</v>
      </c>
      <c r="I42" s="75"/>
      <c r="J42" s="27" t="s">
        <v>26</v>
      </c>
      <c r="K42" s="76" t="s">
        <v>27</v>
      </c>
      <c r="L42" s="76"/>
      <c r="M42" s="75">
        <v>45382</v>
      </c>
      <c r="N42" s="75"/>
      <c r="O42" s="28"/>
      <c r="Q42" s="35" t="s">
        <v>58</v>
      </c>
    </row>
    <row r="43" spans="2:18" ht="6.75" customHeight="1"/>
    <row r="44" spans="2:18">
      <c r="B44" s="14" t="s">
        <v>28</v>
      </c>
    </row>
    <row r="45" spans="2:18" ht="18.75" customHeight="1">
      <c r="B45" s="69" t="s">
        <v>31</v>
      </c>
      <c r="C45" s="9"/>
      <c r="D45" s="57" t="s">
        <v>74</v>
      </c>
      <c r="E45" s="58"/>
      <c r="F45" s="58"/>
      <c r="G45" s="58"/>
      <c r="H45" s="67"/>
      <c r="I45" s="68"/>
      <c r="J45" s="59" t="s">
        <v>29</v>
      </c>
      <c r="K45" s="60"/>
      <c r="L45" s="30"/>
      <c r="M45" s="57" t="s">
        <v>74</v>
      </c>
      <c r="N45" s="67"/>
      <c r="O45" s="68"/>
    </row>
    <row r="46" spans="2:18">
      <c r="B46" s="69"/>
      <c r="C46" s="10"/>
      <c r="D46" s="57"/>
      <c r="E46" s="58"/>
      <c r="F46" s="58"/>
      <c r="G46" s="58"/>
      <c r="H46" s="67"/>
      <c r="I46" s="68"/>
      <c r="J46" s="61"/>
      <c r="K46" s="62"/>
      <c r="L46" s="31"/>
      <c r="M46" s="57"/>
      <c r="N46" s="67"/>
      <c r="O46" s="68"/>
    </row>
    <row r="47" spans="2:18">
      <c r="B47" s="69"/>
      <c r="C47" s="7"/>
      <c r="D47" s="57"/>
      <c r="E47" s="58"/>
      <c r="F47" s="58"/>
      <c r="G47" s="58"/>
      <c r="H47" s="67"/>
      <c r="I47" s="68"/>
      <c r="J47" s="63"/>
      <c r="K47" s="64"/>
      <c r="L47" s="32"/>
      <c r="M47" s="57"/>
      <c r="N47" s="67"/>
      <c r="O47" s="68"/>
      <c r="R47" s="34" t="s">
        <v>55</v>
      </c>
    </row>
    <row r="48" spans="2:18" ht="30" customHeight="1">
      <c r="B48" s="45" t="s">
        <v>32</v>
      </c>
      <c r="C48" s="5"/>
      <c r="D48" s="68"/>
      <c r="E48" s="70"/>
      <c r="F48" s="70"/>
      <c r="G48" s="70"/>
      <c r="H48" s="70"/>
      <c r="I48" s="70"/>
      <c r="J48" s="65" t="s">
        <v>30</v>
      </c>
      <c r="K48" s="66"/>
      <c r="L48" s="11"/>
      <c r="M48" s="71">
        <v>1234567</v>
      </c>
      <c r="N48" s="72"/>
      <c r="O48" s="72"/>
    </row>
    <row r="49" spans="2:15">
      <c r="B49" s="13" t="s">
        <v>33</v>
      </c>
      <c r="C49" s="9"/>
      <c r="D49" s="57" t="s">
        <v>65</v>
      </c>
      <c r="E49" s="58"/>
      <c r="F49" s="58"/>
      <c r="G49" s="58"/>
      <c r="H49" s="58"/>
      <c r="I49" s="58"/>
      <c r="J49" s="58"/>
      <c r="K49" s="58"/>
      <c r="L49" s="58"/>
      <c r="M49" s="58"/>
      <c r="N49" s="58"/>
      <c r="O49" s="58"/>
    </row>
    <row r="50" spans="2:15">
      <c r="B50" s="33" t="s">
        <v>34</v>
      </c>
      <c r="C50" s="7"/>
      <c r="D50" s="57"/>
      <c r="E50" s="58"/>
      <c r="F50" s="58"/>
      <c r="G50" s="58"/>
      <c r="H50" s="58"/>
      <c r="I50" s="58"/>
      <c r="J50" s="58"/>
      <c r="K50" s="58"/>
      <c r="L50" s="58"/>
      <c r="M50" s="58"/>
      <c r="N50" s="58"/>
      <c r="O50" s="58"/>
    </row>
    <row r="51" spans="2:15">
      <c r="B51" s="13" t="s">
        <v>33</v>
      </c>
      <c r="C51" s="9"/>
      <c r="D51" s="57" t="s">
        <v>64</v>
      </c>
      <c r="E51" s="58"/>
      <c r="F51" s="58"/>
      <c r="G51" s="58"/>
      <c r="H51" s="58"/>
      <c r="I51" s="58"/>
      <c r="J51" s="58"/>
      <c r="K51" s="58"/>
      <c r="L51" s="58"/>
      <c r="M51" s="58"/>
      <c r="N51" s="58"/>
      <c r="O51" s="58"/>
    </row>
    <row r="52" spans="2:15">
      <c r="B52" s="16" t="s">
        <v>35</v>
      </c>
      <c r="C52" s="7"/>
      <c r="D52" s="57"/>
      <c r="E52" s="58"/>
      <c r="F52" s="58"/>
      <c r="G52" s="58"/>
      <c r="H52" s="58"/>
      <c r="I52" s="58"/>
      <c r="J52" s="58"/>
      <c r="K52" s="58"/>
      <c r="L52" s="58"/>
      <c r="M52" s="58"/>
      <c r="N52" s="58"/>
      <c r="O52" s="58"/>
    </row>
    <row r="53" spans="2:15">
      <c r="B53" s="1" t="s">
        <v>36</v>
      </c>
    </row>
  </sheetData>
  <sheetProtection password="ED69" sheet="1" formatRows="0" selectLockedCells="1"/>
  <mergeCells count="83">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D51:O52"/>
    <mergeCell ref="B42:E42"/>
    <mergeCell ref="H42:I42"/>
    <mergeCell ref="K42:L42"/>
    <mergeCell ref="M42:N42"/>
    <mergeCell ref="B45:B47"/>
    <mergeCell ref="D45:H47"/>
    <mergeCell ref="I45:I47"/>
    <mergeCell ref="J45:K47"/>
    <mergeCell ref="M45:N47"/>
    <mergeCell ref="O45:O47"/>
    <mergeCell ref="D48:I48"/>
    <mergeCell ref="J48:K48"/>
    <mergeCell ref="M48:O48"/>
    <mergeCell ref="D49:O50"/>
  </mergeCells>
  <phoneticPr fontId="1"/>
  <dataValidations count="4">
    <dataValidation type="whole" allowBlank="1" showInputMessage="1" showErrorMessage="1" sqref="O25">
      <formula1>1</formula1>
      <formula2>2</formula2>
    </dataValidation>
    <dataValidation type="whole" operator="notEqual" allowBlank="1" showInputMessage="1" showErrorMessage="1" sqref="G27:I35 G21:I21">
      <formula1>0</formula1>
    </dataValidation>
    <dataValidation type="list" allowBlank="1" showInputMessage="1" showErrorMessage="1" sqref="N27:N36">
      <formula1>"〇"</formula1>
    </dataValidation>
    <dataValidation type="list" allowBlank="1" showInputMessage="1" showErrorMessage="1" sqref="N21:N25">
      <formula1>",〇"</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3</xdr:col>
                    <xdr:colOff>171450</xdr:colOff>
                    <xdr:row>47</xdr:row>
                    <xdr:rowOff>28575</xdr:rowOff>
                  </from>
                  <to>
                    <xdr:col>8</xdr:col>
                    <xdr:colOff>561975</xdr:colOff>
                    <xdr:row>47</xdr:row>
                    <xdr:rowOff>342900</xdr:rowOff>
                  </to>
                </anchor>
              </controlPr>
            </control>
          </mc:Choice>
        </mc:AlternateContent>
        <mc:AlternateContent xmlns:mc="http://schemas.openxmlformats.org/markup-compatibility/2006">
          <mc:Choice Requires="x14">
            <control shapeId="6146" r:id="rId5" name="Group Box 13">
              <controlPr defaultSize="0" print="0" autoFill="0" autoPict="0">
                <anchor moveWithCells="1">
                  <from>
                    <xdr:col>7</xdr:col>
                    <xdr:colOff>476250</xdr:colOff>
                    <xdr:row>43</xdr:row>
                    <xdr:rowOff>38100</xdr:rowOff>
                  </from>
                  <to>
                    <xdr:col>9</xdr:col>
                    <xdr:colOff>9525</xdr:colOff>
                    <xdr:row>47</xdr:row>
                    <xdr:rowOff>9525</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13</xdr:col>
                    <xdr:colOff>657225</xdr:colOff>
                    <xdr:row>43</xdr:row>
                    <xdr:rowOff>85725</xdr:rowOff>
                  </from>
                  <to>
                    <xdr:col>15</xdr:col>
                    <xdr:colOff>85725</xdr:colOff>
                    <xdr:row>47</xdr:row>
                    <xdr:rowOff>85725</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14</xdr:col>
                    <xdr:colOff>76200</xdr:colOff>
                    <xdr:row>44</xdr:row>
                    <xdr:rowOff>9525</xdr:rowOff>
                  </from>
                  <to>
                    <xdr:col>14</xdr:col>
                    <xdr:colOff>819150</xdr:colOff>
                    <xdr:row>44</xdr:row>
                    <xdr:rowOff>180975</xdr:rowOff>
                  </to>
                </anchor>
              </controlPr>
            </control>
          </mc:Choice>
        </mc:AlternateContent>
        <mc:AlternateContent xmlns:mc="http://schemas.openxmlformats.org/markup-compatibility/2006">
          <mc:Choice Requires="x14">
            <control shapeId="6149" r:id="rId8" name="Option Button 5">
              <controlPr defaultSize="0" autoFill="0" autoLine="0" autoPict="0">
                <anchor moveWithCells="1">
                  <from>
                    <xdr:col>14</xdr:col>
                    <xdr:colOff>76200</xdr:colOff>
                    <xdr:row>44</xdr:row>
                    <xdr:rowOff>200025</xdr:rowOff>
                  </from>
                  <to>
                    <xdr:col>15</xdr:col>
                    <xdr:colOff>0</xdr:colOff>
                    <xdr:row>45</xdr:row>
                    <xdr:rowOff>152400</xdr:rowOff>
                  </to>
                </anchor>
              </controlPr>
            </control>
          </mc:Choice>
        </mc:AlternateContent>
        <mc:AlternateContent xmlns:mc="http://schemas.openxmlformats.org/markup-compatibility/2006">
          <mc:Choice Requires="x14">
            <control shapeId="6150" r:id="rId9" name="Option Button 6">
              <controlPr defaultSize="0" autoFill="0" autoLine="0" autoPict="0">
                <anchor moveWithCells="1">
                  <from>
                    <xdr:col>14</xdr:col>
                    <xdr:colOff>76200</xdr:colOff>
                    <xdr:row>45</xdr:row>
                    <xdr:rowOff>161925</xdr:rowOff>
                  </from>
                  <to>
                    <xdr:col>14</xdr:col>
                    <xdr:colOff>819150</xdr:colOff>
                    <xdr:row>47</xdr:row>
                    <xdr:rowOff>0</xdr:rowOff>
                  </to>
                </anchor>
              </controlPr>
            </control>
          </mc:Choice>
        </mc:AlternateContent>
        <mc:AlternateContent xmlns:mc="http://schemas.openxmlformats.org/markup-compatibility/2006">
          <mc:Choice Requires="x14">
            <control shapeId="6151" r:id="rId10" name="Option Button 7">
              <controlPr defaultSize="0" autoFill="0" autoLine="0" autoPict="0">
                <anchor moveWithCells="1">
                  <from>
                    <xdr:col>7</xdr:col>
                    <xdr:colOff>609600</xdr:colOff>
                    <xdr:row>43</xdr:row>
                    <xdr:rowOff>152400</xdr:rowOff>
                  </from>
                  <to>
                    <xdr:col>8</xdr:col>
                    <xdr:colOff>657225</xdr:colOff>
                    <xdr:row>44</xdr:row>
                    <xdr:rowOff>190500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7</xdr:col>
                    <xdr:colOff>609600</xdr:colOff>
                    <xdr:row>44</xdr:row>
                    <xdr:rowOff>152400</xdr:rowOff>
                  </from>
                  <to>
                    <xdr:col>8</xdr:col>
                    <xdr:colOff>657225</xdr:colOff>
                    <xdr:row>45</xdr:row>
                    <xdr:rowOff>152400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7</xdr:col>
                    <xdr:colOff>609600</xdr:colOff>
                    <xdr:row>45</xdr:row>
                    <xdr:rowOff>142875</xdr:rowOff>
                  </from>
                  <to>
                    <xdr:col>8</xdr:col>
                    <xdr:colOff>657225</xdr:colOff>
                    <xdr:row>47</xdr:row>
                    <xdr:rowOff>9525</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4</xdr:col>
                    <xdr:colOff>38100</xdr:colOff>
                    <xdr:row>47</xdr:row>
                    <xdr:rowOff>47625</xdr:rowOff>
                  </from>
                  <to>
                    <xdr:col>6</xdr:col>
                    <xdr:colOff>342900</xdr:colOff>
                    <xdr:row>47</xdr:row>
                    <xdr:rowOff>323850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6</xdr:col>
                    <xdr:colOff>495300</xdr:colOff>
                    <xdr:row>47</xdr:row>
                    <xdr:rowOff>66675</xdr:rowOff>
                  </from>
                  <to>
                    <xdr:col>7</xdr:col>
                    <xdr:colOff>180975</xdr:colOff>
                    <xdr:row>47</xdr:row>
                    <xdr:rowOff>314325</xdr:rowOff>
                  </to>
                </anchor>
              </controlPr>
            </control>
          </mc:Choice>
        </mc:AlternateContent>
        <mc:AlternateContent xmlns:mc="http://schemas.openxmlformats.org/markup-compatibility/2006">
          <mc:Choice Requires="x14">
            <control shapeId="6156" r:id="rId15" name="Option Button 12">
              <controlPr defaultSize="0" autoFill="0" autoLine="0" autoPict="0">
                <anchor moveWithCells="1">
                  <from>
                    <xdr:col>7</xdr:col>
                    <xdr:colOff>381000</xdr:colOff>
                    <xdr:row>47</xdr:row>
                    <xdr:rowOff>47625</xdr:rowOff>
                  </from>
                  <to>
                    <xdr:col>8</xdr:col>
                    <xdr:colOff>342900</xdr:colOff>
                    <xdr:row>47</xdr:row>
                    <xdr:rowOff>323850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R54"/>
  <sheetViews>
    <sheetView showGridLines="0" zoomScale="75" zoomScaleNormal="75" workbookViewId="0">
      <selection activeCell="N2" sqref="N2:O2"/>
    </sheetView>
  </sheetViews>
  <sheetFormatPr defaultRowHeight="13.5" outlineLevelRow="1"/>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35" customWidth="1"/>
    <col min="18" max="18" width="70.625" style="12" customWidth="1"/>
    <col min="19" max="16384" width="9" style="1"/>
  </cols>
  <sheetData>
    <row r="1" spans="2:17" ht="21.75" customHeight="1">
      <c r="B1" s="12" t="s">
        <v>69</v>
      </c>
      <c r="Q1" s="34" t="s">
        <v>59</v>
      </c>
    </row>
    <row r="2" spans="2:17" ht="20.100000000000001" customHeight="1">
      <c r="M2" s="15" t="s">
        <v>0</v>
      </c>
      <c r="N2" s="112">
        <v>45177</v>
      </c>
      <c r="O2" s="112"/>
      <c r="Q2" s="35" t="s">
        <v>84</v>
      </c>
    </row>
    <row r="3" spans="2:17" ht="20.100000000000001" customHeight="1">
      <c r="M3" s="15" t="s">
        <v>41</v>
      </c>
      <c r="N3" s="113" t="s">
        <v>66</v>
      </c>
      <c r="O3" s="113"/>
      <c r="Q3" s="35" t="s">
        <v>42</v>
      </c>
    </row>
    <row r="4" spans="2:17" ht="17.25" customHeight="1">
      <c r="B4" s="19" t="s">
        <v>1</v>
      </c>
    </row>
    <row r="5" spans="2:17" ht="17.25" customHeight="1">
      <c r="B5" s="19" t="s">
        <v>71</v>
      </c>
    </row>
    <row r="6" spans="2:17" ht="29.25" customHeight="1">
      <c r="I6" s="19" t="s">
        <v>2</v>
      </c>
      <c r="J6" s="18"/>
    </row>
    <row r="7" spans="2:17" ht="20.25" customHeight="1">
      <c r="I7" s="19" t="s">
        <v>3</v>
      </c>
      <c r="J7" s="18"/>
      <c r="N7" s="114" t="s">
        <v>70</v>
      </c>
      <c r="O7" s="114"/>
      <c r="Q7" s="35" t="s">
        <v>85</v>
      </c>
    </row>
    <row r="8" spans="2:17">
      <c r="I8" s="109" t="s">
        <v>6</v>
      </c>
      <c r="J8" s="126" t="s">
        <v>5</v>
      </c>
      <c r="K8" s="111" t="s">
        <v>60</v>
      </c>
      <c r="L8" s="111"/>
      <c r="M8" s="111"/>
      <c r="N8" s="111"/>
      <c r="O8" s="111"/>
    </row>
    <row r="9" spans="2:17" ht="15.75" customHeight="1">
      <c r="I9" s="109"/>
      <c r="J9" s="126"/>
      <c r="K9" s="111"/>
      <c r="L9" s="111"/>
      <c r="M9" s="111"/>
      <c r="N9" s="111"/>
      <c r="O9" s="111"/>
      <c r="Q9" s="36" t="s">
        <v>43</v>
      </c>
    </row>
    <row r="10" spans="2:17" ht="28.5" customHeight="1">
      <c r="I10" s="19" t="s">
        <v>4</v>
      </c>
      <c r="J10" s="20" t="s">
        <v>5</v>
      </c>
      <c r="K10" s="111" t="s">
        <v>61</v>
      </c>
      <c r="L10" s="111"/>
      <c r="M10" s="111"/>
      <c r="N10" s="111"/>
      <c r="O10" s="111"/>
      <c r="Q10" s="37" t="s">
        <v>44</v>
      </c>
    </row>
    <row r="11" spans="2:17" ht="19.5" customHeight="1">
      <c r="I11" s="19" t="s">
        <v>7</v>
      </c>
      <c r="J11" s="19" t="s">
        <v>5</v>
      </c>
      <c r="K11" s="111" t="s">
        <v>68</v>
      </c>
      <c r="L11" s="111"/>
      <c r="M11" s="111"/>
      <c r="N11" s="111"/>
      <c r="O11" s="41" t="s">
        <v>8</v>
      </c>
    </row>
    <row r="12" spans="2:17" ht="12.75" customHeight="1">
      <c r="O12" s="2" t="s">
        <v>9</v>
      </c>
    </row>
    <row r="13" spans="2:17" ht="4.5" customHeight="1"/>
    <row r="14" spans="2:17" ht="25.5" customHeight="1">
      <c r="H14" s="23" t="s">
        <v>10</v>
      </c>
      <c r="I14" s="3"/>
    </row>
    <row r="15" spans="2:17" ht="6" customHeight="1"/>
    <row r="16" spans="2:17" ht="14.25" customHeight="1">
      <c r="I16" s="4" t="s">
        <v>11</v>
      </c>
    </row>
    <row r="17" spans="2:17" ht="27" customHeight="1">
      <c r="E17" s="22" t="s">
        <v>12</v>
      </c>
      <c r="F17" s="17"/>
      <c r="G17" s="17"/>
      <c r="H17" s="107">
        <f>SUMIF(N21:N36,"〇",G21:I36)</f>
        <v>27500000</v>
      </c>
      <c r="I17" s="107"/>
      <c r="J17" s="107"/>
      <c r="K17" s="107"/>
      <c r="L17" s="17"/>
      <c r="M17" s="17" t="s">
        <v>13</v>
      </c>
      <c r="Q17" s="35" t="s">
        <v>45</v>
      </c>
    </row>
    <row r="18" spans="2:17" ht="23.25" customHeight="1">
      <c r="D18" s="19" t="s">
        <v>14</v>
      </c>
      <c r="F18" s="12"/>
      <c r="G18" s="12"/>
      <c r="H18" s="49"/>
      <c r="I18" s="108">
        <f>SUMIF(N21:N36,"〇",J21:M36)</f>
        <v>2500000</v>
      </c>
      <c r="J18" s="108"/>
      <c r="K18" s="108"/>
      <c r="L18" s="12"/>
      <c r="M18" s="12" t="s">
        <v>37</v>
      </c>
      <c r="Q18" s="35" t="s">
        <v>62</v>
      </c>
    </row>
    <row r="19" spans="2:17" ht="3" customHeight="1"/>
    <row r="20" spans="2:17" ht="21.75" customHeight="1">
      <c r="B20" s="121"/>
      <c r="C20" s="121"/>
      <c r="D20" s="121"/>
      <c r="E20" s="121"/>
      <c r="F20" s="5"/>
      <c r="G20" s="119" t="s">
        <v>38</v>
      </c>
      <c r="H20" s="120"/>
      <c r="I20" s="120"/>
      <c r="J20" s="116" t="s">
        <v>21</v>
      </c>
      <c r="K20" s="116"/>
      <c r="L20" s="116"/>
      <c r="M20" s="116"/>
      <c r="N20" s="21" t="s">
        <v>16</v>
      </c>
      <c r="O20" s="53" t="s">
        <v>20</v>
      </c>
    </row>
    <row r="21" spans="2:17" ht="22.5" customHeight="1">
      <c r="B21" s="125" t="s">
        <v>15</v>
      </c>
      <c r="C21" s="125"/>
      <c r="D21" s="125"/>
      <c r="E21" s="125"/>
      <c r="F21" s="5"/>
      <c r="G21" s="122">
        <v>85000000</v>
      </c>
      <c r="H21" s="123"/>
      <c r="I21" s="123"/>
      <c r="J21" s="115">
        <f>ROUNDDOWN(G21/1.1*0.1,0)</f>
        <v>7727272</v>
      </c>
      <c r="K21" s="115"/>
      <c r="L21" s="115"/>
      <c r="M21" s="115"/>
      <c r="N21" s="38"/>
      <c r="O21" s="53" t="s">
        <v>17</v>
      </c>
      <c r="Q21" s="35" t="s">
        <v>46</v>
      </c>
    </row>
    <row r="22" spans="2:17" ht="24.75" customHeight="1">
      <c r="B22" s="100">
        <v>1</v>
      </c>
      <c r="C22" s="100"/>
      <c r="D22" s="100"/>
      <c r="E22" s="100"/>
      <c r="F22" s="5"/>
      <c r="G22" s="102">
        <f>IF(OR($N$21="〇",$O$25&lt;B22+1),"",ROUNDDOWN($G$21/$O$25, -3))</f>
        <v>42500000</v>
      </c>
      <c r="H22" s="106"/>
      <c r="I22" s="106"/>
      <c r="J22" s="103">
        <f>IF(G22="","",ROUNDDOWN(G22/11,0))</f>
        <v>3863636</v>
      </c>
      <c r="K22" s="104"/>
      <c r="L22" s="104"/>
      <c r="M22" s="105"/>
      <c r="N22" s="38"/>
      <c r="O22" s="50" t="s">
        <v>18</v>
      </c>
    </row>
    <row r="23" spans="2:17" ht="25.5" hidden="1" customHeight="1" outlineLevel="1">
      <c r="B23" s="100">
        <v>2</v>
      </c>
      <c r="C23" s="100"/>
      <c r="D23" s="100"/>
      <c r="E23" s="100"/>
      <c r="F23" s="5"/>
      <c r="G23" s="101" t="str">
        <f t="shared" ref="G23:G24" si="0">IF(OR($N$21="〇",$O$25&lt;B23+1),"",ROUNDDOWN($G$21/$O$25, -3))</f>
        <v/>
      </c>
      <c r="H23" s="101"/>
      <c r="I23" s="102"/>
      <c r="J23" s="103" t="str">
        <f t="shared" ref="J23:J24" si="1">IF(G23="","",ROUNDDOWN(G23/11,0))</f>
        <v/>
      </c>
      <c r="K23" s="104"/>
      <c r="L23" s="104"/>
      <c r="M23" s="105"/>
      <c r="N23" s="38"/>
      <c r="O23" s="51"/>
    </row>
    <row r="24" spans="2:17" ht="25.5" hidden="1" customHeight="1" outlineLevel="1">
      <c r="B24" s="100">
        <v>3</v>
      </c>
      <c r="C24" s="100"/>
      <c r="D24" s="100"/>
      <c r="E24" s="100"/>
      <c r="F24" s="5"/>
      <c r="G24" s="101" t="str">
        <f t="shared" si="0"/>
        <v/>
      </c>
      <c r="H24" s="101"/>
      <c r="I24" s="102"/>
      <c r="J24" s="103" t="str">
        <f t="shared" si="1"/>
        <v/>
      </c>
      <c r="K24" s="104"/>
      <c r="L24" s="104"/>
      <c r="M24" s="105"/>
      <c r="N24" s="38"/>
      <c r="O24" s="51"/>
    </row>
    <row r="25" spans="2:17" ht="25.5" customHeight="1" collapsed="1">
      <c r="B25" s="100">
        <v>2</v>
      </c>
      <c r="C25" s="100"/>
      <c r="D25" s="100"/>
      <c r="E25" s="100"/>
      <c r="F25" s="5"/>
      <c r="G25" s="102">
        <f>IF(OR($N$21="〇",$O$25={"",1}),"",G21-G22*($O$25-1))</f>
        <v>42500000</v>
      </c>
      <c r="H25" s="106"/>
      <c r="I25" s="106"/>
      <c r="J25" s="106">
        <f>IF(G22="","",J21-J22*($O$25-1))</f>
        <v>3863636</v>
      </c>
      <c r="K25" s="106"/>
      <c r="L25" s="106"/>
      <c r="M25" s="106"/>
      <c r="N25" s="38" t="s">
        <v>56</v>
      </c>
      <c r="O25" s="52">
        <v>2</v>
      </c>
      <c r="Q25" s="35" t="s">
        <v>47</v>
      </c>
    </row>
    <row r="26" spans="2:17" ht="18" customHeight="1">
      <c r="B26" s="29" t="s">
        <v>19</v>
      </c>
    </row>
    <row r="27" spans="2:17" ht="24" customHeight="1">
      <c r="B27" s="127" t="s">
        <v>76</v>
      </c>
      <c r="C27" s="127"/>
      <c r="D27" s="127"/>
      <c r="E27" s="127"/>
      <c r="F27" s="5"/>
      <c r="G27" s="95">
        <v>-15000000</v>
      </c>
      <c r="H27" s="96"/>
      <c r="I27" s="96"/>
      <c r="J27" s="117">
        <f>IF(G27="","",ROUNDDOWN(($G$21+SUM($G$27:G27))/1.1*0.1,0)-$J$21)</f>
        <v>-1363636</v>
      </c>
      <c r="K27" s="117"/>
      <c r="L27" s="117"/>
      <c r="M27" s="117"/>
      <c r="N27" s="38" t="s">
        <v>56</v>
      </c>
      <c r="O27" s="24"/>
      <c r="Q27" s="35" t="s">
        <v>48</v>
      </c>
    </row>
    <row r="28" spans="2:17" ht="22.5" customHeight="1">
      <c r="B28" s="127" t="s">
        <v>77</v>
      </c>
      <c r="C28" s="127"/>
      <c r="D28" s="127"/>
      <c r="E28" s="127"/>
      <c r="F28" s="5"/>
      <c r="G28" s="95"/>
      <c r="H28" s="96"/>
      <c r="I28" s="96"/>
      <c r="J28" s="117" t="str">
        <f>IF(G28="","",ROUNDDOWN(($G$21+SUM($G$27:G28))/1.1*0.1,0)-$J$21-SUM($J$27:J27))</f>
        <v/>
      </c>
      <c r="K28" s="117"/>
      <c r="L28" s="117"/>
      <c r="M28" s="117"/>
      <c r="N28" s="38"/>
      <c r="O28" s="24"/>
      <c r="Q28" s="35" t="s">
        <v>49</v>
      </c>
    </row>
    <row r="29" spans="2:17" ht="24" customHeight="1">
      <c r="B29" s="127" t="s">
        <v>78</v>
      </c>
      <c r="C29" s="127"/>
      <c r="D29" s="127"/>
      <c r="E29" s="127"/>
      <c r="F29" s="5"/>
      <c r="G29" s="95"/>
      <c r="H29" s="96"/>
      <c r="I29" s="96"/>
      <c r="J29" s="97" t="str">
        <f>IF(G29="","",ROUNDDOWN(($G$21+SUM($G$27:G29))/1.1*0.1,0)-$J$21-SUM($J$27:J28))</f>
        <v/>
      </c>
      <c r="K29" s="98"/>
      <c r="L29" s="98"/>
      <c r="M29" s="99"/>
      <c r="N29" s="38"/>
      <c r="O29" s="25"/>
      <c r="Q29" s="35" t="s">
        <v>50</v>
      </c>
    </row>
    <row r="30" spans="2:17" ht="24" hidden="1" customHeight="1" outlineLevel="1">
      <c r="B30" s="127" t="s">
        <v>79</v>
      </c>
      <c r="C30" s="127"/>
      <c r="D30" s="127"/>
      <c r="E30" s="127"/>
      <c r="F30" s="5"/>
      <c r="G30" s="84"/>
      <c r="H30" s="85"/>
      <c r="I30" s="85"/>
      <c r="J30" s="86" t="str">
        <f>IF(G30="","",ROUNDDOWN(($G$21+SUM($G$27:G30))/1.1*0.1,0)-$J$21-SUM($J$27:J29))</f>
        <v/>
      </c>
      <c r="K30" s="87"/>
      <c r="L30" s="87"/>
      <c r="M30" s="88"/>
      <c r="N30" s="38"/>
      <c r="O30" s="25"/>
    </row>
    <row r="31" spans="2:17" ht="24" hidden="1" customHeight="1" outlineLevel="1">
      <c r="B31" s="127" t="s">
        <v>80</v>
      </c>
      <c r="C31" s="127"/>
      <c r="D31" s="127"/>
      <c r="E31" s="127"/>
      <c r="F31" s="5"/>
      <c r="G31" s="84"/>
      <c r="H31" s="85"/>
      <c r="I31" s="85"/>
      <c r="J31" s="86" t="str">
        <f>IF(G31="","",ROUNDDOWN(($G$21+SUM($G$27:G31))/1.1*0.1,0)-$J$21-SUM($J$27:J30))</f>
        <v/>
      </c>
      <c r="K31" s="87"/>
      <c r="L31" s="87"/>
      <c r="M31" s="88"/>
      <c r="N31" s="38"/>
      <c r="O31" s="25"/>
    </row>
    <row r="32" spans="2:17" ht="24" hidden="1" customHeight="1" outlineLevel="1">
      <c r="B32" s="127" t="s">
        <v>75</v>
      </c>
      <c r="C32" s="127"/>
      <c r="D32" s="127"/>
      <c r="E32" s="127"/>
      <c r="F32" s="5"/>
      <c r="G32" s="84"/>
      <c r="H32" s="85"/>
      <c r="I32" s="85"/>
      <c r="J32" s="86" t="str">
        <f>IF(G32="","",ROUNDDOWN(($G$21+SUM($G$27:G32))/1.1*0.1,0)-$J$21-SUM($J$27:J31))</f>
        <v/>
      </c>
      <c r="K32" s="87"/>
      <c r="L32" s="87"/>
      <c r="M32" s="88"/>
      <c r="N32" s="38"/>
      <c r="O32" s="25"/>
    </row>
    <row r="33" spans="2:18" ht="24" hidden="1" customHeight="1" outlineLevel="1">
      <c r="B33" s="127" t="s">
        <v>81</v>
      </c>
      <c r="C33" s="127"/>
      <c r="D33" s="127"/>
      <c r="E33" s="127"/>
      <c r="F33" s="5"/>
      <c r="G33" s="84"/>
      <c r="H33" s="85"/>
      <c r="I33" s="85"/>
      <c r="J33" s="86" t="str">
        <f>IF(G33="","",ROUNDDOWN(($G$21+SUM($G$27:G33))/1.1*0.1,0)-$J$21-SUM($J$27:J32))</f>
        <v/>
      </c>
      <c r="K33" s="87"/>
      <c r="L33" s="87"/>
      <c r="M33" s="88"/>
      <c r="N33" s="38"/>
      <c r="O33" s="25"/>
    </row>
    <row r="34" spans="2:18" ht="24" hidden="1" customHeight="1" outlineLevel="1">
      <c r="B34" s="127" t="s">
        <v>82</v>
      </c>
      <c r="C34" s="127"/>
      <c r="D34" s="127"/>
      <c r="E34" s="127"/>
      <c r="F34" s="5"/>
      <c r="G34" s="84"/>
      <c r="H34" s="85"/>
      <c r="I34" s="85"/>
      <c r="J34" s="86" t="str">
        <f>IF(G34="","",ROUNDDOWN(($G$21+SUM($G$27:G34))/1.1*0.1,0)-$J$21-SUM($J$27:J33))</f>
        <v/>
      </c>
      <c r="K34" s="87"/>
      <c r="L34" s="87"/>
      <c r="M34" s="88"/>
      <c r="N34" s="38"/>
      <c r="O34" s="25"/>
    </row>
    <row r="35" spans="2:18" ht="24" hidden="1" customHeight="1" outlineLevel="1">
      <c r="B35" s="127" t="s">
        <v>83</v>
      </c>
      <c r="C35" s="127"/>
      <c r="D35" s="127"/>
      <c r="E35" s="127"/>
      <c r="F35" s="5"/>
      <c r="G35" s="84"/>
      <c r="H35" s="85"/>
      <c r="I35" s="85"/>
      <c r="J35" s="86" t="str">
        <f>IF(G35="","",ROUNDDOWN(($G$21+SUM($G$27:G35))/1.1*0.1,0)-$J$21-SUM($J$27:J34))</f>
        <v/>
      </c>
      <c r="K35" s="87"/>
      <c r="L35" s="87"/>
      <c r="M35" s="88"/>
      <c r="N35" s="38"/>
      <c r="O35" s="25"/>
    </row>
    <row r="36" spans="2:18" ht="24" customHeight="1" collapsed="1" thickBot="1">
      <c r="B36" s="89"/>
      <c r="C36" s="89"/>
      <c r="D36" s="89"/>
      <c r="E36" s="89"/>
      <c r="F36" s="8"/>
      <c r="G36" s="90"/>
      <c r="H36" s="91"/>
      <c r="I36" s="91"/>
      <c r="J36" s="92" t="str">
        <f>IF(G36="","",ROUNDDOWN(($G$21+SUM($G$27:G36))/1.1*0.1,0)-$J$21-SUM($J$27:J35))</f>
        <v/>
      </c>
      <c r="K36" s="93"/>
      <c r="L36" s="93"/>
      <c r="M36" s="94"/>
      <c r="N36" s="39"/>
      <c r="O36" s="40"/>
    </row>
    <row r="37" spans="2:18" ht="26.25" customHeight="1" thickTop="1">
      <c r="B37" s="77" t="s">
        <v>73</v>
      </c>
      <c r="C37" s="77"/>
      <c r="D37" s="77"/>
      <c r="E37" s="77"/>
      <c r="F37" s="7"/>
      <c r="G37" s="78">
        <f>$G$21+SUM(G27:I35)</f>
        <v>70000000</v>
      </c>
      <c r="H37" s="79"/>
      <c r="I37" s="79"/>
      <c r="J37" s="80">
        <f>$J$21+SUM(J27:M36)</f>
        <v>6363636</v>
      </c>
      <c r="K37" s="79"/>
      <c r="L37" s="79"/>
      <c r="M37" s="79"/>
      <c r="N37" s="81" t="s">
        <v>39</v>
      </c>
      <c r="O37" s="82"/>
      <c r="R37" s="48">
        <f>+G37/1.1*0.1</f>
        <v>6363636.3636363633</v>
      </c>
    </row>
    <row r="38" spans="2:18" ht="6" customHeight="1"/>
    <row r="39" spans="2:18" ht="26.25" customHeight="1">
      <c r="B39" s="74" t="s">
        <v>22</v>
      </c>
      <c r="C39" s="74"/>
      <c r="D39" s="74"/>
      <c r="E39" s="74"/>
      <c r="F39" s="9"/>
      <c r="G39" s="57" t="s">
        <v>72</v>
      </c>
      <c r="H39" s="58"/>
      <c r="I39" s="58"/>
      <c r="J39" s="58"/>
      <c r="K39" s="58"/>
      <c r="L39" s="58"/>
      <c r="M39" s="58"/>
      <c r="N39" s="58"/>
      <c r="O39" s="58"/>
      <c r="Q39" s="35" t="s">
        <v>51</v>
      </c>
    </row>
    <row r="40" spans="2:18" ht="26.25" customHeight="1">
      <c r="B40" s="74"/>
      <c r="C40" s="74"/>
      <c r="D40" s="74"/>
      <c r="E40" s="74"/>
      <c r="F40" s="7"/>
      <c r="G40" s="57"/>
      <c r="H40" s="58"/>
      <c r="I40" s="58"/>
      <c r="J40" s="58"/>
      <c r="K40" s="58"/>
      <c r="L40" s="58"/>
      <c r="M40" s="58"/>
      <c r="N40" s="58"/>
      <c r="O40" s="58"/>
    </row>
    <row r="41" spans="2:18" s="12" customFormat="1" ht="54" customHeight="1">
      <c r="B41" s="73" t="s">
        <v>40</v>
      </c>
      <c r="C41" s="73"/>
      <c r="D41" s="73"/>
      <c r="E41" s="73"/>
      <c r="F41" s="11"/>
      <c r="G41" s="57" t="s">
        <v>67</v>
      </c>
      <c r="H41" s="58"/>
      <c r="I41" s="58"/>
      <c r="J41" s="58"/>
      <c r="K41" s="58"/>
      <c r="L41" s="58"/>
      <c r="M41" s="58"/>
      <c r="N41" s="58"/>
      <c r="O41" s="58"/>
      <c r="Q41" s="35" t="s">
        <v>52</v>
      </c>
    </row>
    <row r="42" spans="2:18" ht="26.25" customHeight="1">
      <c r="B42" s="74" t="s">
        <v>23</v>
      </c>
      <c r="C42" s="74"/>
      <c r="D42" s="74"/>
      <c r="E42" s="74"/>
      <c r="F42" s="5"/>
      <c r="G42" s="57" t="s">
        <v>63</v>
      </c>
      <c r="H42" s="58"/>
      <c r="I42" s="58"/>
      <c r="J42" s="58"/>
      <c r="K42" s="58"/>
      <c r="L42" s="58"/>
      <c r="M42" s="58"/>
      <c r="N42" s="58"/>
      <c r="O42" s="58"/>
      <c r="Q42" s="35" t="s">
        <v>53</v>
      </c>
    </row>
    <row r="43" spans="2:18" ht="20.25" customHeight="1">
      <c r="B43" s="74" t="s">
        <v>24</v>
      </c>
      <c r="C43" s="74"/>
      <c r="D43" s="74"/>
      <c r="E43" s="74"/>
      <c r="F43" s="5"/>
      <c r="G43" s="55" t="s">
        <v>25</v>
      </c>
      <c r="H43" s="75">
        <v>45139</v>
      </c>
      <c r="I43" s="75"/>
      <c r="J43" s="27" t="s">
        <v>26</v>
      </c>
      <c r="K43" s="76" t="s">
        <v>27</v>
      </c>
      <c r="L43" s="76"/>
      <c r="M43" s="75">
        <v>45382</v>
      </c>
      <c r="N43" s="75"/>
      <c r="O43" s="28"/>
      <c r="Q43" s="35" t="s">
        <v>58</v>
      </c>
    </row>
    <row r="44" spans="2:18" ht="6.75" customHeight="1"/>
    <row r="45" spans="2:18">
      <c r="B45" s="14" t="s">
        <v>28</v>
      </c>
      <c r="R45" s="12" t="s">
        <v>54</v>
      </c>
    </row>
    <row r="46" spans="2:18" ht="18.75" customHeight="1">
      <c r="B46" s="69" t="s">
        <v>31</v>
      </c>
      <c r="C46" s="9"/>
      <c r="D46" s="57" t="s">
        <v>74</v>
      </c>
      <c r="E46" s="58"/>
      <c r="F46" s="58"/>
      <c r="G46" s="58"/>
      <c r="H46" s="67"/>
      <c r="I46" s="68"/>
      <c r="J46" s="59" t="s">
        <v>29</v>
      </c>
      <c r="K46" s="60"/>
      <c r="L46" s="30"/>
      <c r="M46" s="57" t="s">
        <v>74</v>
      </c>
      <c r="N46" s="67"/>
      <c r="O46" s="68"/>
      <c r="R46" s="12" t="s">
        <v>57</v>
      </c>
    </row>
    <row r="47" spans="2:18">
      <c r="B47" s="69"/>
      <c r="C47" s="10"/>
      <c r="D47" s="57"/>
      <c r="E47" s="58"/>
      <c r="F47" s="58"/>
      <c r="G47" s="58"/>
      <c r="H47" s="67"/>
      <c r="I47" s="68"/>
      <c r="J47" s="61"/>
      <c r="K47" s="62"/>
      <c r="L47" s="31"/>
      <c r="M47" s="57"/>
      <c r="N47" s="67"/>
      <c r="O47" s="68"/>
    </row>
    <row r="48" spans="2:18">
      <c r="B48" s="69"/>
      <c r="C48" s="7"/>
      <c r="D48" s="57"/>
      <c r="E48" s="58"/>
      <c r="F48" s="58"/>
      <c r="G48" s="58"/>
      <c r="H48" s="67"/>
      <c r="I48" s="68"/>
      <c r="J48" s="63"/>
      <c r="K48" s="64"/>
      <c r="L48" s="32"/>
      <c r="M48" s="57"/>
      <c r="N48" s="67"/>
      <c r="O48" s="68"/>
      <c r="R48" s="34" t="s">
        <v>55</v>
      </c>
    </row>
    <row r="49" spans="2:15" ht="30" customHeight="1">
      <c r="B49" s="54" t="s">
        <v>32</v>
      </c>
      <c r="C49" s="5"/>
      <c r="D49" s="68"/>
      <c r="E49" s="70"/>
      <c r="F49" s="70"/>
      <c r="G49" s="70"/>
      <c r="H49" s="70"/>
      <c r="I49" s="70"/>
      <c r="J49" s="65" t="s">
        <v>30</v>
      </c>
      <c r="K49" s="66"/>
      <c r="L49" s="11"/>
      <c r="M49" s="71">
        <v>1234567</v>
      </c>
      <c r="N49" s="72"/>
      <c r="O49" s="72"/>
    </row>
    <row r="50" spans="2:15">
      <c r="B50" s="13" t="s">
        <v>33</v>
      </c>
      <c r="C50" s="9"/>
      <c r="D50" s="57" t="s">
        <v>65</v>
      </c>
      <c r="E50" s="58"/>
      <c r="F50" s="58"/>
      <c r="G50" s="58"/>
      <c r="H50" s="58"/>
      <c r="I50" s="58"/>
      <c r="J50" s="58"/>
      <c r="K50" s="58"/>
      <c r="L50" s="58"/>
      <c r="M50" s="58"/>
      <c r="N50" s="58"/>
      <c r="O50" s="58"/>
    </row>
    <row r="51" spans="2:15">
      <c r="B51" s="33" t="s">
        <v>34</v>
      </c>
      <c r="C51" s="7"/>
      <c r="D51" s="57"/>
      <c r="E51" s="58"/>
      <c r="F51" s="58"/>
      <c r="G51" s="58"/>
      <c r="H51" s="58"/>
      <c r="I51" s="58"/>
      <c r="J51" s="58"/>
      <c r="K51" s="58"/>
      <c r="L51" s="58"/>
      <c r="M51" s="58"/>
      <c r="N51" s="58"/>
      <c r="O51" s="58"/>
    </row>
    <row r="52" spans="2:15">
      <c r="B52" s="13" t="s">
        <v>33</v>
      </c>
      <c r="C52" s="9"/>
      <c r="D52" s="57" t="s">
        <v>64</v>
      </c>
      <c r="E52" s="58"/>
      <c r="F52" s="58"/>
      <c r="G52" s="58"/>
      <c r="H52" s="58"/>
      <c r="I52" s="58"/>
      <c r="J52" s="58"/>
      <c r="K52" s="58"/>
      <c r="L52" s="58"/>
      <c r="M52" s="58"/>
      <c r="N52" s="58"/>
      <c r="O52" s="58"/>
    </row>
    <row r="53" spans="2:15">
      <c r="B53" s="16" t="s">
        <v>35</v>
      </c>
      <c r="C53" s="7"/>
      <c r="D53" s="57"/>
      <c r="E53" s="58"/>
      <c r="F53" s="58"/>
      <c r="G53" s="58"/>
      <c r="H53" s="58"/>
      <c r="I53" s="58"/>
      <c r="J53" s="58"/>
      <c r="K53" s="58"/>
      <c r="L53" s="58"/>
      <c r="M53" s="58"/>
      <c r="N53" s="58"/>
      <c r="O53" s="58"/>
    </row>
    <row r="54" spans="2:15">
      <c r="B54" s="1" t="s">
        <v>36</v>
      </c>
    </row>
  </sheetData>
  <sheetProtection password="ED69" sheet="1" scenarios="1" formatRows="0" selectLockedCells="1"/>
  <mergeCells count="83">
    <mergeCell ref="D52:O53"/>
    <mergeCell ref="B43:E43"/>
    <mergeCell ref="H43:I43"/>
    <mergeCell ref="K43:L43"/>
    <mergeCell ref="M43:N43"/>
    <mergeCell ref="B46:B48"/>
    <mergeCell ref="D46:H48"/>
    <mergeCell ref="I46:I48"/>
    <mergeCell ref="J46:K48"/>
    <mergeCell ref="M46:N48"/>
    <mergeCell ref="O46:O48"/>
    <mergeCell ref="D49:I49"/>
    <mergeCell ref="J49:K49"/>
    <mergeCell ref="M49:O49"/>
    <mergeCell ref="D50:O51"/>
    <mergeCell ref="B42:E42"/>
    <mergeCell ref="G42:O42"/>
    <mergeCell ref="B36:E36"/>
    <mergeCell ref="G36:I36"/>
    <mergeCell ref="J36:M36"/>
    <mergeCell ref="B37:E37"/>
    <mergeCell ref="G37:I37"/>
    <mergeCell ref="J37:M37"/>
    <mergeCell ref="N37:O37"/>
    <mergeCell ref="B39:E40"/>
    <mergeCell ref="G39:O40"/>
    <mergeCell ref="B41:E41"/>
    <mergeCell ref="G41:O41"/>
    <mergeCell ref="B34:E34"/>
    <mergeCell ref="G34:I34"/>
    <mergeCell ref="J34:M34"/>
    <mergeCell ref="B35:E35"/>
    <mergeCell ref="G35:I35"/>
    <mergeCell ref="J35:M35"/>
    <mergeCell ref="B32:E32"/>
    <mergeCell ref="G32:I32"/>
    <mergeCell ref="J32:M32"/>
    <mergeCell ref="B33:E33"/>
    <mergeCell ref="G33:I33"/>
    <mergeCell ref="J33:M33"/>
    <mergeCell ref="B30:E30"/>
    <mergeCell ref="G30:I30"/>
    <mergeCell ref="J30:M30"/>
    <mergeCell ref="B31:E31"/>
    <mergeCell ref="G31:I31"/>
    <mergeCell ref="J31:M31"/>
    <mergeCell ref="B28:E28"/>
    <mergeCell ref="G28:I28"/>
    <mergeCell ref="J28:M28"/>
    <mergeCell ref="B29:E29"/>
    <mergeCell ref="G29:I29"/>
    <mergeCell ref="J29:M29"/>
    <mergeCell ref="B25:E25"/>
    <mergeCell ref="G25:I25"/>
    <mergeCell ref="J25:M25"/>
    <mergeCell ref="B27:E27"/>
    <mergeCell ref="G27:I27"/>
    <mergeCell ref="J27:M27"/>
    <mergeCell ref="B23:E23"/>
    <mergeCell ref="G23:I23"/>
    <mergeCell ref="J23:M23"/>
    <mergeCell ref="B24:E24"/>
    <mergeCell ref="G24:I24"/>
    <mergeCell ref="J24:M24"/>
    <mergeCell ref="B21:E21"/>
    <mergeCell ref="G21:I21"/>
    <mergeCell ref="J21:M21"/>
    <mergeCell ref="B22:E22"/>
    <mergeCell ref="G22:I22"/>
    <mergeCell ref="J22:M22"/>
    <mergeCell ref="K10:O10"/>
    <mergeCell ref="K11:N11"/>
    <mergeCell ref="H17:K17"/>
    <mergeCell ref="I18:K18"/>
    <mergeCell ref="B20:E20"/>
    <mergeCell ref="G20:I20"/>
    <mergeCell ref="J20:M20"/>
    <mergeCell ref="N2:O2"/>
    <mergeCell ref="N3:O3"/>
    <mergeCell ref="N7:O7"/>
    <mergeCell ref="I8:I9"/>
    <mergeCell ref="J8:J9"/>
    <mergeCell ref="K8:O9"/>
  </mergeCells>
  <phoneticPr fontId="1"/>
  <dataValidations count="4">
    <dataValidation type="list" allowBlank="1" showInputMessage="1" showErrorMessage="1" sqref="N21:N25">
      <formula1>",〇"</formula1>
    </dataValidation>
    <dataValidation type="list" allowBlank="1" showInputMessage="1" showErrorMessage="1" sqref="N27:N36">
      <formula1>"〇"</formula1>
    </dataValidation>
    <dataValidation type="whole" operator="notEqual" allowBlank="1" showInputMessage="1" showErrorMessage="1" sqref="G27:I35 G21:I21">
      <formula1>0</formula1>
    </dataValidation>
    <dataValidation type="whole" allowBlank="1" showInputMessage="1" showErrorMessage="1" sqref="O25">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3</xdr:col>
                    <xdr:colOff>171450</xdr:colOff>
                    <xdr:row>48</xdr:row>
                    <xdr:rowOff>28575</xdr:rowOff>
                  </from>
                  <to>
                    <xdr:col>8</xdr:col>
                    <xdr:colOff>561975</xdr:colOff>
                    <xdr:row>48</xdr:row>
                    <xdr:rowOff>342900</xdr:rowOff>
                  </to>
                </anchor>
              </controlPr>
            </control>
          </mc:Choice>
        </mc:AlternateContent>
        <mc:AlternateContent xmlns:mc="http://schemas.openxmlformats.org/markup-compatibility/2006">
          <mc:Choice Requires="x14">
            <control shapeId="7170" r:id="rId5" name="Group Box 13">
              <controlPr defaultSize="0" print="0" autoFill="0" autoPict="0">
                <anchor moveWithCells="1">
                  <from>
                    <xdr:col>7</xdr:col>
                    <xdr:colOff>476250</xdr:colOff>
                    <xdr:row>44</xdr:row>
                    <xdr:rowOff>38100</xdr:rowOff>
                  </from>
                  <to>
                    <xdr:col>9</xdr:col>
                    <xdr:colOff>9525</xdr:colOff>
                    <xdr:row>48</xdr:row>
                    <xdr:rowOff>9525</xdr:rowOff>
                  </to>
                </anchor>
              </controlPr>
            </control>
          </mc:Choice>
        </mc:AlternateContent>
        <mc:AlternateContent xmlns:mc="http://schemas.openxmlformats.org/markup-compatibility/2006">
          <mc:Choice Requires="x14">
            <control shapeId="7171" r:id="rId6" name="Group Box 3">
              <controlPr defaultSize="0" autoFill="0" autoPict="0">
                <anchor moveWithCells="1">
                  <from>
                    <xdr:col>13</xdr:col>
                    <xdr:colOff>657225</xdr:colOff>
                    <xdr:row>44</xdr:row>
                    <xdr:rowOff>85725</xdr:rowOff>
                  </from>
                  <to>
                    <xdr:col>15</xdr:col>
                    <xdr:colOff>85725</xdr:colOff>
                    <xdr:row>48</xdr:row>
                    <xdr:rowOff>85725</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14</xdr:col>
                    <xdr:colOff>76200</xdr:colOff>
                    <xdr:row>45</xdr:row>
                    <xdr:rowOff>9525</xdr:rowOff>
                  </from>
                  <to>
                    <xdr:col>14</xdr:col>
                    <xdr:colOff>819150</xdr:colOff>
                    <xdr:row>45</xdr:row>
                    <xdr:rowOff>180975</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14</xdr:col>
                    <xdr:colOff>76200</xdr:colOff>
                    <xdr:row>45</xdr:row>
                    <xdr:rowOff>200025</xdr:rowOff>
                  </from>
                  <to>
                    <xdr:col>15</xdr:col>
                    <xdr:colOff>0</xdr:colOff>
                    <xdr:row>46</xdr:row>
                    <xdr:rowOff>152400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14</xdr:col>
                    <xdr:colOff>76200</xdr:colOff>
                    <xdr:row>46</xdr:row>
                    <xdr:rowOff>161925</xdr:rowOff>
                  </from>
                  <to>
                    <xdr:col>14</xdr:col>
                    <xdr:colOff>819150</xdr:colOff>
                    <xdr:row>48</xdr:row>
                    <xdr:rowOff>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7</xdr:col>
                    <xdr:colOff>609600</xdr:colOff>
                    <xdr:row>44</xdr:row>
                    <xdr:rowOff>152400</xdr:rowOff>
                  </from>
                  <to>
                    <xdr:col>8</xdr:col>
                    <xdr:colOff>657225</xdr:colOff>
                    <xdr:row>45</xdr:row>
                    <xdr:rowOff>190500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7</xdr:col>
                    <xdr:colOff>609600</xdr:colOff>
                    <xdr:row>45</xdr:row>
                    <xdr:rowOff>152400</xdr:rowOff>
                  </from>
                  <to>
                    <xdr:col>8</xdr:col>
                    <xdr:colOff>657225</xdr:colOff>
                    <xdr:row>46</xdr:row>
                    <xdr:rowOff>152400</xdr:rowOff>
                  </to>
                </anchor>
              </controlPr>
            </control>
          </mc:Choice>
        </mc:AlternateContent>
        <mc:AlternateContent xmlns:mc="http://schemas.openxmlformats.org/markup-compatibility/2006">
          <mc:Choice Requires="x14">
            <control shapeId="7177" r:id="rId12" name="Option Button 9">
              <controlPr defaultSize="0" autoFill="0" autoLine="0" autoPict="0">
                <anchor moveWithCells="1">
                  <from>
                    <xdr:col>7</xdr:col>
                    <xdr:colOff>609600</xdr:colOff>
                    <xdr:row>46</xdr:row>
                    <xdr:rowOff>142875</xdr:rowOff>
                  </from>
                  <to>
                    <xdr:col>8</xdr:col>
                    <xdr:colOff>657225</xdr:colOff>
                    <xdr:row>48</xdr:row>
                    <xdr:rowOff>9525</xdr:rowOff>
                  </to>
                </anchor>
              </controlPr>
            </control>
          </mc:Choice>
        </mc:AlternateContent>
        <mc:AlternateContent xmlns:mc="http://schemas.openxmlformats.org/markup-compatibility/2006">
          <mc:Choice Requires="x14">
            <control shapeId="7178" r:id="rId13" name="Option Button 10">
              <controlPr defaultSize="0" autoFill="0" autoLine="0" autoPict="0">
                <anchor moveWithCells="1">
                  <from>
                    <xdr:col>4</xdr:col>
                    <xdr:colOff>38100</xdr:colOff>
                    <xdr:row>48</xdr:row>
                    <xdr:rowOff>47625</xdr:rowOff>
                  </from>
                  <to>
                    <xdr:col>6</xdr:col>
                    <xdr:colOff>342900</xdr:colOff>
                    <xdr:row>48</xdr:row>
                    <xdr:rowOff>323850</xdr:rowOff>
                  </to>
                </anchor>
              </controlPr>
            </control>
          </mc:Choice>
        </mc:AlternateContent>
        <mc:AlternateContent xmlns:mc="http://schemas.openxmlformats.org/markup-compatibility/2006">
          <mc:Choice Requires="x14">
            <control shapeId="7179" r:id="rId14" name="Option Button 11">
              <controlPr defaultSize="0" autoFill="0" autoLine="0" autoPict="0">
                <anchor moveWithCells="1">
                  <from>
                    <xdr:col>6</xdr:col>
                    <xdr:colOff>495300</xdr:colOff>
                    <xdr:row>48</xdr:row>
                    <xdr:rowOff>66675</xdr:rowOff>
                  </from>
                  <to>
                    <xdr:col>7</xdr:col>
                    <xdr:colOff>180975</xdr:colOff>
                    <xdr:row>48</xdr:row>
                    <xdr:rowOff>314325</xdr:rowOff>
                  </to>
                </anchor>
              </controlPr>
            </control>
          </mc:Choice>
        </mc:AlternateContent>
        <mc:AlternateContent xmlns:mc="http://schemas.openxmlformats.org/markup-compatibility/2006">
          <mc:Choice Requires="x14">
            <control shapeId="7180" r:id="rId15" name="Option Button 12">
              <controlPr defaultSize="0" autoFill="0" autoLine="0" autoPict="0">
                <anchor moveWithCells="1">
                  <from>
                    <xdr:col>7</xdr:col>
                    <xdr:colOff>381000</xdr:colOff>
                    <xdr:row>48</xdr:row>
                    <xdr:rowOff>47625</xdr:rowOff>
                  </from>
                  <to>
                    <xdr:col>8</xdr:col>
                    <xdr:colOff>342900</xdr:colOff>
                    <xdr:row>48</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新様式</vt:lpstr>
      <vt:lpstr>新様式（記入例）</vt:lpstr>
      <vt:lpstr>記入例⓵(一括払)</vt:lpstr>
      <vt:lpstr>記入例②(分割払)</vt:lpstr>
      <vt:lpstr>記入例③(増額)</vt:lpstr>
      <vt:lpstr>記入例④(合算払)</vt:lpstr>
      <vt:lpstr>記入例⑤(減額・翌期へ繰越)</vt:lpstr>
      <vt:lpstr>'記入例⓵(一括払)'!Print_Area</vt:lpstr>
      <vt:lpstr>'記入例②(分割払)'!Print_Area</vt:lpstr>
      <vt:lpstr>'記入例③(増額)'!Print_Area</vt:lpstr>
      <vt:lpstr>'記入例④(合算払)'!Print_Area</vt:lpstr>
      <vt:lpstr>'記入例⑤(減額・翌期へ繰越)'!Print_Area</vt:lpstr>
      <vt:lpstr>新様式!Print_Area</vt:lpstr>
      <vt:lpstr>'新様式（記入例）'!Print_Area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2024-03-14T05:53:10Z</dcterms:modified>
</cp:coreProperties>
</file>