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vfs001\data\環境研究総合推進部\03_SIP推進課\01_SIP\08_委託研究契約\委託研究契約\令和6(2024)年度\001■事務処理説明書・契約書・各種様式\■起案\250300_年度更新\"/>
    </mc:Choice>
  </mc:AlternateContent>
  <xr:revisionPtr revIDLastSave="0" documentId="13_ncr:1_{8596D189-ABDB-46F2-A66E-DFA881A12C6A}" xr6:coauthVersionLast="47" xr6:coauthVersionMax="47" xr10:uidLastSave="{00000000-0000-0000-0000-000000000000}"/>
  <bookViews>
    <workbookView xWindow="-105" yWindow="0" windowWidth="14610" windowHeight="15585" xr2:uid="{00000000-000D-0000-FFFF-FFFF00000000}"/>
  </bookViews>
  <sheets>
    <sheet name="人件費精算書" sheetId="4" r:id="rId1"/>
    <sheet name="人件費精算書（記載例）" sheetId="5" r:id="rId2"/>
  </sheets>
  <definedNames>
    <definedName name="_xlnm.Print_Area" localSheetId="0">人件費精算書!$A$1:$P$39</definedName>
    <definedName name="_xlnm.Print_Area" localSheetId="1">'人件費精算書（記載例）'!$A$1:$P$39</definedName>
    <definedName name="事業名" localSheetId="0">#REF!</definedName>
    <definedName name="事業名" localSheetId="1">#REF!</definedName>
    <definedName name="事業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5" l="1"/>
  <c r="M24" i="5" s="1"/>
  <c r="D23" i="5"/>
  <c r="O23" i="5" s="1"/>
  <c r="B22" i="5"/>
  <c r="C22" i="5"/>
  <c r="O25" i="5"/>
  <c r="J25" i="5"/>
  <c r="K25" i="5" s="1"/>
  <c r="D25" i="5"/>
  <c r="N25" i="5" s="1"/>
  <c r="J24" i="5"/>
  <c r="J23" i="5"/>
  <c r="L22" i="5"/>
  <c r="L26" i="5" s="1"/>
  <c r="I22" i="5"/>
  <c r="I26" i="5" s="1"/>
  <c r="H22" i="5"/>
  <c r="H26" i="5" s="1"/>
  <c r="G22" i="5"/>
  <c r="G26" i="5" s="1"/>
  <c r="F22" i="5"/>
  <c r="F26" i="5" s="1"/>
  <c r="E22" i="5"/>
  <c r="J21" i="5"/>
  <c r="D21" i="5"/>
  <c r="O21" i="5" s="1"/>
  <c r="J20" i="5"/>
  <c r="D20" i="5"/>
  <c r="O20" i="5" s="1"/>
  <c r="J19" i="5"/>
  <c r="D19" i="5"/>
  <c r="K19" i="5" s="1"/>
  <c r="J18" i="5"/>
  <c r="D18" i="5"/>
  <c r="O18" i="5" s="1"/>
  <c r="J17" i="5"/>
  <c r="D17" i="5"/>
  <c r="O17" i="5" s="1"/>
  <c r="J16" i="5"/>
  <c r="D16" i="5"/>
  <c r="O16" i="5" s="1"/>
  <c r="J15" i="5"/>
  <c r="D15" i="5"/>
  <c r="O15" i="5" s="1"/>
  <c r="J14" i="5"/>
  <c r="D14" i="5"/>
  <c r="O14" i="5" s="1"/>
  <c r="J13" i="5"/>
  <c r="D13" i="5"/>
  <c r="O13" i="5" s="1"/>
  <c r="J12" i="5"/>
  <c r="D12" i="5"/>
  <c r="O12" i="5" s="1"/>
  <c r="J11" i="5"/>
  <c r="D11" i="5"/>
  <c r="O11" i="5" s="1"/>
  <c r="J10" i="5"/>
  <c r="D10" i="5"/>
  <c r="O10" i="5" s="1"/>
  <c r="B22" i="4"/>
  <c r="C22" i="4"/>
  <c r="D19" i="4"/>
  <c r="J25" i="4"/>
  <c r="K25" i="4" s="1"/>
  <c r="D25" i="4"/>
  <c r="O25" i="4" s="1"/>
  <c r="L26" i="4"/>
  <c r="H26" i="4"/>
  <c r="J21" i="4"/>
  <c r="J12" i="4"/>
  <c r="K12" i="4" s="1"/>
  <c r="J13" i="4"/>
  <c r="K13" i="4" s="1"/>
  <c r="J14" i="4"/>
  <c r="J15" i="4"/>
  <c r="J16" i="4"/>
  <c r="K16" i="4" s="1"/>
  <c r="J17" i="4"/>
  <c r="J18" i="4"/>
  <c r="J19" i="4"/>
  <c r="J20" i="4"/>
  <c r="J11" i="4"/>
  <c r="K11" i="4" s="1"/>
  <c r="J10" i="4"/>
  <c r="D21" i="4"/>
  <c r="D20" i="4"/>
  <c r="D18" i="4"/>
  <c r="D17" i="4"/>
  <c r="M17" i="4" s="1"/>
  <c r="D16" i="4"/>
  <c r="D15" i="4"/>
  <c r="D14" i="4"/>
  <c r="N14" i="4" s="1"/>
  <c r="D13" i="4"/>
  <c r="D12" i="4"/>
  <c r="D11" i="4"/>
  <c r="N11" i="4" s="1"/>
  <c r="D23" i="4"/>
  <c r="M23" i="4" s="1"/>
  <c r="J23" i="4"/>
  <c r="K23" i="4" s="1"/>
  <c r="D24" i="4"/>
  <c r="N24" i="4" s="1"/>
  <c r="J24" i="4"/>
  <c r="L22" i="4"/>
  <c r="I22" i="4"/>
  <c r="I26" i="4" s="1"/>
  <c r="H22" i="4"/>
  <c r="G22" i="4"/>
  <c r="G26" i="4" s="1"/>
  <c r="F22" i="4"/>
  <c r="F26" i="4" s="1"/>
  <c r="E22" i="4"/>
  <c r="N13" i="4"/>
  <c r="K24" i="5" l="1"/>
  <c r="N24" i="5"/>
  <c r="O24" i="5"/>
  <c r="J22" i="5"/>
  <c r="J26" i="5" s="1"/>
  <c r="K23" i="5"/>
  <c r="M10" i="5"/>
  <c r="P10" i="5" s="1"/>
  <c r="K10" i="5"/>
  <c r="M19" i="5"/>
  <c r="N19" i="5"/>
  <c r="O19" i="5"/>
  <c r="O22" i="5" s="1"/>
  <c r="N16" i="5"/>
  <c r="K16" i="5"/>
  <c r="M16" i="5"/>
  <c r="K13" i="5"/>
  <c r="M13" i="5"/>
  <c r="K14" i="5"/>
  <c r="K17" i="5"/>
  <c r="K11" i="5"/>
  <c r="M14" i="5"/>
  <c r="M17" i="5"/>
  <c r="K20" i="5"/>
  <c r="M11" i="5"/>
  <c r="N14" i="5"/>
  <c r="N17" i="5"/>
  <c r="M20" i="5"/>
  <c r="N11" i="5"/>
  <c r="K15" i="5"/>
  <c r="K18" i="5"/>
  <c r="K21" i="5"/>
  <c r="K12" i="5"/>
  <c r="J22" i="4"/>
  <c r="J26" i="4" s="1"/>
  <c r="E26" i="5"/>
  <c r="N10" i="5"/>
  <c r="N13" i="5"/>
  <c r="M23" i="5"/>
  <c r="N23" i="5"/>
  <c r="M12" i="5"/>
  <c r="M15" i="5"/>
  <c r="M18" i="5"/>
  <c r="M21" i="5"/>
  <c r="N12" i="5"/>
  <c r="N15" i="5"/>
  <c r="N18" i="5"/>
  <c r="N21" i="5"/>
  <c r="M25" i="5"/>
  <c r="P25" i="5" s="1"/>
  <c r="Q25" i="5" s="1"/>
  <c r="N20" i="5"/>
  <c r="K14" i="4"/>
  <c r="D10" i="4"/>
  <c r="N10" i="4" s="1"/>
  <c r="K15" i="4"/>
  <c r="K21" i="4"/>
  <c r="K20" i="4"/>
  <c r="K19" i="4"/>
  <c r="K18" i="4"/>
  <c r="K17" i="4"/>
  <c r="E26" i="4"/>
  <c r="M25" i="4"/>
  <c r="N25" i="4"/>
  <c r="K24" i="4"/>
  <c r="O23" i="4"/>
  <c r="M12" i="4"/>
  <c r="O12" i="4"/>
  <c r="M15" i="4"/>
  <c r="O15" i="4"/>
  <c r="M11" i="4"/>
  <c r="O11" i="4"/>
  <c r="M14" i="4"/>
  <c r="O14" i="4"/>
  <c r="N12" i="4"/>
  <c r="M13" i="4"/>
  <c r="O13" i="4"/>
  <c r="N15" i="4"/>
  <c r="M24" i="4"/>
  <c r="O24" i="4"/>
  <c r="M16" i="4"/>
  <c r="O16" i="4"/>
  <c r="N16" i="4"/>
  <c r="N17" i="4"/>
  <c r="O17" i="4"/>
  <c r="N23" i="4"/>
  <c r="P24" i="5" l="1"/>
  <c r="Q24" i="5" s="1"/>
  <c r="P11" i="5"/>
  <c r="P16" i="5"/>
  <c r="Q16" i="5" s="1"/>
  <c r="O26" i="5"/>
  <c r="P19" i="5"/>
  <c r="Q19" i="5" s="1"/>
  <c r="K22" i="5"/>
  <c r="K26" i="5" s="1"/>
  <c r="Q11" i="5"/>
  <c r="P13" i="5"/>
  <c r="Q13" i="5" s="1"/>
  <c r="P20" i="5"/>
  <c r="Q20" i="5" s="1"/>
  <c r="P17" i="5"/>
  <c r="Q17" i="5" s="1"/>
  <c r="P14" i="5"/>
  <c r="Q14" i="5" s="1"/>
  <c r="N22" i="5"/>
  <c r="N26" i="5" s="1"/>
  <c r="P21" i="5"/>
  <c r="Q21" i="5" s="1"/>
  <c r="P18" i="5"/>
  <c r="Q18" i="5" s="1"/>
  <c r="P15" i="5"/>
  <c r="Q15" i="5" s="1"/>
  <c r="P12" i="5"/>
  <c r="Q12" i="5" s="1"/>
  <c r="Q10" i="5"/>
  <c r="P23" i="5"/>
  <c r="Q23" i="5" s="1"/>
  <c r="M22" i="5"/>
  <c r="M26" i="5" s="1"/>
  <c r="M10" i="4"/>
  <c r="O10" i="4"/>
  <c r="K10" i="4"/>
  <c r="P25" i="4"/>
  <c r="Q25" i="4" s="1"/>
  <c r="P24" i="4"/>
  <c r="Q24" i="4" s="1"/>
  <c r="P14" i="4"/>
  <c r="Q14" i="4" s="1"/>
  <c r="P23" i="4"/>
  <c r="Q23" i="4" s="1"/>
  <c r="P17" i="4"/>
  <c r="Q17" i="4" s="1"/>
  <c r="P16" i="4"/>
  <c r="Q16" i="4" s="1"/>
  <c r="P15" i="4"/>
  <c r="Q15" i="4" s="1"/>
  <c r="P13" i="4"/>
  <c r="Q13" i="4" s="1"/>
  <c r="P12" i="4"/>
  <c r="Q12" i="4" s="1"/>
  <c r="P11" i="4"/>
  <c r="Q11" i="4" s="1"/>
  <c r="N21" i="4"/>
  <c r="M21" i="4"/>
  <c r="O21" i="4"/>
  <c r="N18" i="4"/>
  <c r="M18" i="4"/>
  <c r="O18" i="4"/>
  <c r="N19" i="4"/>
  <c r="M19" i="4"/>
  <c r="O19" i="4"/>
  <c r="N20" i="4"/>
  <c r="M20" i="4"/>
  <c r="O20" i="4"/>
  <c r="P22" i="5" l="1"/>
  <c r="P26" i="5" s="1"/>
  <c r="P10" i="4"/>
  <c r="Q10" i="4" s="1"/>
  <c r="O22" i="4"/>
  <c r="O26" i="4" s="1"/>
  <c r="M22" i="4"/>
  <c r="M26" i="4" s="1"/>
  <c r="N22" i="4"/>
  <c r="N26" i="4" s="1"/>
  <c r="K22" i="4"/>
  <c r="K26" i="4" s="1"/>
  <c r="P21" i="4"/>
  <c r="Q21" i="4" s="1"/>
  <c r="P18" i="4"/>
  <c r="Q18" i="4" s="1"/>
  <c r="P20" i="4"/>
  <c r="Q20" i="4" s="1"/>
  <c r="P19" i="4"/>
  <c r="Q19" i="4" s="1"/>
  <c r="P22" i="4" l="1"/>
  <c r="P26" i="4" s="1"/>
</calcChain>
</file>

<file path=xl/sharedStrings.xml><?xml version="1.0" encoding="utf-8"?>
<sst xmlns="http://schemas.openxmlformats.org/spreadsheetml/2006/main" count="154" uniqueCount="85">
  <si>
    <t>（該当する場合）</t>
    <rPh sb="1" eb="3">
      <t>ガイトウ</t>
    </rPh>
    <rPh sb="5" eb="7">
      <t>バアイ</t>
    </rPh>
    <phoneticPr fontId="2"/>
  </si>
  <si>
    <t>業務管理者所属部署名</t>
    <rPh sb="0" eb="2">
      <t>ギョウム</t>
    </rPh>
    <rPh sb="2" eb="4">
      <t>カンリ</t>
    </rPh>
    <rPh sb="4" eb="5">
      <t>シャ</t>
    </rPh>
    <rPh sb="5" eb="7">
      <t>ショゾク</t>
    </rPh>
    <rPh sb="7" eb="9">
      <t>ブショ</t>
    </rPh>
    <rPh sb="9" eb="10">
      <t>メイ</t>
    </rPh>
    <phoneticPr fontId="2"/>
  </si>
  <si>
    <t>作業者所属部署名</t>
    <rPh sb="0" eb="2">
      <t>サギョウ</t>
    </rPh>
    <rPh sb="2" eb="3">
      <t>シャ</t>
    </rPh>
    <rPh sb="3" eb="5">
      <t>ショゾク</t>
    </rPh>
    <rPh sb="5" eb="7">
      <t>ブショ</t>
    </rPh>
    <rPh sb="7" eb="8">
      <t>メイ</t>
    </rPh>
    <phoneticPr fontId="2"/>
  </si>
  <si>
    <t>業務管理者氏名</t>
    <rPh sb="0" eb="2">
      <t>ギョウム</t>
    </rPh>
    <rPh sb="2" eb="4">
      <t>カンリ</t>
    </rPh>
    <rPh sb="4" eb="5">
      <t>シャ</t>
    </rPh>
    <rPh sb="5" eb="7">
      <t>シメイ</t>
    </rPh>
    <rPh sb="6" eb="7">
      <t>メイ</t>
    </rPh>
    <phoneticPr fontId="2"/>
  </si>
  <si>
    <t>作業者氏名</t>
    <rPh sb="0" eb="3">
      <t>サギョウシャ</t>
    </rPh>
    <rPh sb="3" eb="5">
      <t>シメイ</t>
    </rPh>
    <phoneticPr fontId="2"/>
  </si>
  <si>
    <t>(A2) デジタル基盤構築に必要な情報ルールの整理・共通化</t>
  </si>
  <si>
    <t>(A3) 自然資本評価ツールの開発・可視化</t>
  </si>
  <si>
    <t>給与支給
対象期間</t>
    <rPh sb="0" eb="2">
      <t>キュウヨ</t>
    </rPh>
    <rPh sb="2" eb="4">
      <t>シキュウ</t>
    </rPh>
    <rPh sb="5" eb="7">
      <t>タイショウ</t>
    </rPh>
    <rPh sb="7" eb="9">
      <t>キカン</t>
    </rPh>
    <phoneticPr fontId="2"/>
  </si>
  <si>
    <t>従事率</t>
    <rPh sb="0" eb="2">
      <t>ジュウジ</t>
    </rPh>
    <rPh sb="2" eb="3">
      <t>リツ</t>
    </rPh>
    <phoneticPr fontId="2"/>
  </si>
  <si>
    <r>
      <t>基本給</t>
    </r>
    <r>
      <rPr>
        <sz val="11"/>
        <color indexed="10"/>
        <rFont val="ＭＳ 明朝"/>
        <family val="1"/>
        <charset val="128"/>
      </rPr>
      <t>（※2）</t>
    </r>
    <rPh sb="0" eb="3">
      <t>キホンキュウ</t>
    </rPh>
    <phoneticPr fontId="2"/>
  </si>
  <si>
    <r>
      <t>各種手当</t>
    </r>
    <r>
      <rPr>
        <sz val="11"/>
        <color indexed="10"/>
        <rFont val="ＭＳ 明朝"/>
        <family val="1"/>
        <charset val="128"/>
      </rPr>
      <t>（※3）</t>
    </r>
    <rPh sb="0" eb="2">
      <t>カクシュ</t>
    </rPh>
    <rPh sb="2" eb="4">
      <t>テア</t>
    </rPh>
    <phoneticPr fontId="2"/>
  </si>
  <si>
    <t>通勤手当</t>
    <rPh sb="0" eb="2">
      <t>ツウキン</t>
    </rPh>
    <rPh sb="2" eb="4">
      <t>テアテ</t>
    </rPh>
    <phoneticPr fontId="2"/>
  </si>
  <si>
    <t>時間外手当</t>
    <rPh sb="0" eb="3">
      <t>ジカンガイ</t>
    </rPh>
    <rPh sb="3" eb="5">
      <t>テアテ</t>
    </rPh>
    <phoneticPr fontId="2"/>
  </si>
  <si>
    <t>社会保険料等
事業主負担分</t>
    <rPh sb="0" eb="2">
      <t>シャカイ</t>
    </rPh>
    <rPh sb="2" eb="6">
      <t>ホケンリョウトウ</t>
    </rPh>
    <rPh sb="7" eb="10">
      <t>ジギョウヌシ</t>
    </rPh>
    <rPh sb="10" eb="13">
      <t>フタンブン</t>
    </rPh>
    <phoneticPr fontId="2"/>
  </si>
  <si>
    <t>人件費合計</t>
    <rPh sb="0" eb="3">
      <t>ジンケンヒ</t>
    </rPh>
    <rPh sb="3" eb="5">
      <t>ゴウケイ</t>
    </rPh>
    <phoneticPr fontId="2"/>
  </si>
  <si>
    <t>うち委託研究開発費計上額</t>
    <rPh sb="2" eb="4">
      <t>イタク</t>
    </rPh>
    <rPh sb="4" eb="6">
      <t>ケンキュウ</t>
    </rPh>
    <rPh sb="6" eb="8">
      <t>カイハツ</t>
    </rPh>
    <rPh sb="8" eb="9">
      <t>ヒ</t>
    </rPh>
    <rPh sb="9" eb="11">
      <t>ケイジョウ</t>
    </rPh>
    <rPh sb="11" eb="12">
      <t>ガク</t>
    </rPh>
    <phoneticPr fontId="2"/>
  </si>
  <si>
    <t>(B1) 使用済プラスチックから高品位の再生材を選別・供給するシステムの開発</t>
  </si>
  <si>
    <t>４月分</t>
    <rPh sb="1" eb="3">
      <t>ガツブン</t>
    </rPh>
    <phoneticPr fontId="2"/>
  </si>
  <si>
    <t>(B2) 自治体協力回収プラスチックの分別・供給システムの確立</t>
  </si>
  <si>
    <t>５月分</t>
    <rPh sb="1" eb="3">
      <t>ガツブン</t>
    </rPh>
    <phoneticPr fontId="2"/>
  </si>
  <si>
    <t>(C1) 循環性向上と可視化のためのプラットフォーム整備</t>
  </si>
  <si>
    <t>６月分</t>
    <rPh sb="1" eb="3">
      <t>ガツブン</t>
    </rPh>
    <phoneticPr fontId="2"/>
  </si>
  <si>
    <t>７月分</t>
    <rPh sb="1" eb="3">
      <t>ガツブン</t>
    </rPh>
    <phoneticPr fontId="2"/>
  </si>
  <si>
    <t>８月分</t>
    <rPh sb="1" eb="3">
      <t>ガツブン</t>
    </rPh>
    <phoneticPr fontId="2"/>
  </si>
  <si>
    <t>９月分</t>
    <rPh sb="1" eb="3">
      <t>ガツブン</t>
    </rPh>
    <phoneticPr fontId="2"/>
  </si>
  <si>
    <t>１０月分</t>
    <rPh sb="2" eb="4">
      <t>ガツブン</t>
    </rPh>
    <phoneticPr fontId="2"/>
  </si>
  <si>
    <t>１１月分</t>
    <rPh sb="2" eb="4">
      <t>ガツブン</t>
    </rPh>
    <phoneticPr fontId="2"/>
  </si>
  <si>
    <t>１２月分</t>
    <rPh sb="2" eb="4">
      <t>ガツブン</t>
    </rPh>
    <phoneticPr fontId="2"/>
  </si>
  <si>
    <t>１月分</t>
    <rPh sb="1" eb="3">
      <t>ガツブン</t>
    </rPh>
    <phoneticPr fontId="2"/>
  </si>
  <si>
    <t>２月分</t>
    <rPh sb="1" eb="3">
      <t>ガツブン</t>
    </rPh>
    <phoneticPr fontId="2"/>
  </si>
  <si>
    <t>３月分</t>
    <rPh sb="1" eb="3">
      <t>ガツブン</t>
    </rPh>
    <phoneticPr fontId="2"/>
  </si>
  <si>
    <t>　　≪例≫ 賞与支給月［支給額］：7月［50万円］　　賞与算定期間［うち全従事時間］：1～6月［960時間］　　委託研究従事期間［うち委託研究従事時間］：4～6月［240時間］</t>
    <rPh sb="3" eb="4">
      <t>レイ</t>
    </rPh>
    <rPh sb="6" eb="8">
      <t>ショウヨ</t>
    </rPh>
    <rPh sb="8" eb="10">
      <t>シキュウ</t>
    </rPh>
    <rPh sb="10" eb="11">
      <t>ゲツ</t>
    </rPh>
    <rPh sb="12" eb="15">
      <t>シキュウガク</t>
    </rPh>
    <rPh sb="18" eb="19">
      <t>ガツ</t>
    </rPh>
    <rPh sb="22" eb="24">
      <t>マンエン</t>
    </rPh>
    <rPh sb="27" eb="29">
      <t>ショウヨ</t>
    </rPh>
    <rPh sb="29" eb="31">
      <t>サンテイ</t>
    </rPh>
    <rPh sb="31" eb="33">
      <t>キカン</t>
    </rPh>
    <rPh sb="36" eb="37">
      <t>ゼン</t>
    </rPh>
    <rPh sb="37" eb="39">
      <t>ジュウジ</t>
    </rPh>
    <rPh sb="39" eb="41">
      <t>ジカン</t>
    </rPh>
    <rPh sb="46" eb="47">
      <t>ガツ</t>
    </rPh>
    <rPh sb="51" eb="53">
      <t>ジカン</t>
    </rPh>
    <rPh sb="56" eb="58">
      <t>イタク</t>
    </rPh>
    <rPh sb="58" eb="60">
      <t>ケンキュウ</t>
    </rPh>
    <rPh sb="60" eb="62">
      <t>ジュウジ</t>
    </rPh>
    <rPh sb="62" eb="64">
      <t>キカン</t>
    </rPh>
    <rPh sb="67" eb="69">
      <t>イタク</t>
    </rPh>
    <rPh sb="69" eb="71">
      <t>ケンキュウ</t>
    </rPh>
    <rPh sb="71" eb="73">
      <t>ジュウジ</t>
    </rPh>
    <rPh sb="80" eb="81">
      <t>ガツ</t>
    </rPh>
    <rPh sb="85" eb="87">
      <t>ジカン</t>
    </rPh>
    <phoneticPr fontId="2"/>
  </si>
  <si>
    <t>　　　　　     50万円 × 240/960時間 ＝ 12.5万円</t>
    <rPh sb="12" eb="14">
      <t>マンエン</t>
    </rPh>
    <rPh sb="24" eb="26">
      <t>ジカン</t>
    </rPh>
    <rPh sb="33" eb="35">
      <t>マンエン</t>
    </rPh>
    <phoneticPr fontId="2"/>
  </si>
  <si>
    <t>◎ 消費税相当額を別途算出の上、直接経費として計上することが可能です。</t>
    <rPh sb="2" eb="5">
      <t>ショウヒゼイ</t>
    </rPh>
    <rPh sb="5" eb="7">
      <t>ソウトウ</t>
    </rPh>
    <rPh sb="7" eb="8">
      <t>ガク</t>
    </rPh>
    <rPh sb="9" eb="11">
      <t>ベット</t>
    </rPh>
    <rPh sb="11" eb="13">
      <t>サンシュツ</t>
    </rPh>
    <rPh sb="14" eb="15">
      <t>ウエ</t>
    </rPh>
    <rPh sb="16" eb="18">
      <t>チョクセツ</t>
    </rPh>
    <rPh sb="18" eb="20">
      <t>ケイヒ</t>
    </rPh>
    <rPh sb="23" eb="25">
      <t>ケイジョウ</t>
    </rPh>
    <rPh sb="30" eb="32">
      <t>カノウ</t>
    </rPh>
    <phoneticPr fontId="2"/>
  </si>
  <si>
    <t>本人支払不課税分</t>
    <rPh sb="0" eb="2">
      <t>ホンニン</t>
    </rPh>
    <rPh sb="2" eb="4">
      <t>シハラ</t>
    </rPh>
    <rPh sb="4" eb="7">
      <t>フカゼイ</t>
    </rPh>
    <rPh sb="7" eb="8">
      <t>ブン</t>
    </rPh>
    <phoneticPr fontId="2"/>
  </si>
  <si>
    <t>本人支払課税分</t>
    <rPh sb="0" eb="2">
      <t>ホンニン</t>
    </rPh>
    <rPh sb="2" eb="4">
      <t>シハライ</t>
    </rPh>
    <rPh sb="4" eb="6">
      <t>カゼイ</t>
    </rPh>
    <rPh sb="6" eb="7">
      <t>ブン</t>
    </rPh>
    <phoneticPr fontId="2"/>
  </si>
  <si>
    <t>事業主負担分</t>
    <rPh sb="0" eb="3">
      <t>ジギョウヌシ</t>
    </rPh>
    <rPh sb="3" eb="5">
      <t>フタン</t>
    </rPh>
    <rPh sb="5" eb="6">
      <t>ブン</t>
    </rPh>
    <phoneticPr fontId="2"/>
  </si>
  <si>
    <t>左記足し合わせ</t>
    <rPh sb="0" eb="2">
      <t>サキ</t>
    </rPh>
    <rPh sb="2" eb="3">
      <t>タ</t>
    </rPh>
    <rPh sb="4" eb="5">
      <t>ア</t>
    </rPh>
    <phoneticPr fontId="2"/>
  </si>
  <si>
    <t>★１：タイムカードや出勤簿等にて確認できる従事時間全体（残業時間含む）をご記入ください。理想労働時間ではございません。</t>
    <rPh sb="10" eb="12">
      <t>シュッキン</t>
    </rPh>
    <rPh sb="12" eb="13">
      <t>ボ</t>
    </rPh>
    <rPh sb="13" eb="14">
      <t>トウ</t>
    </rPh>
    <rPh sb="16" eb="18">
      <t>カクニン</t>
    </rPh>
    <rPh sb="21" eb="23">
      <t>ジュウジ</t>
    </rPh>
    <rPh sb="23" eb="25">
      <t>ジカン</t>
    </rPh>
    <rPh sb="25" eb="27">
      <t>ゼンタイ</t>
    </rPh>
    <rPh sb="28" eb="30">
      <t>ザンギョウ</t>
    </rPh>
    <rPh sb="30" eb="32">
      <t>ジカン</t>
    </rPh>
    <rPh sb="32" eb="33">
      <t>フク</t>
    </rPh>
    <rPh sb="37" eb="39">
      <t>キニュウ</t>
    </rPh>
    <rPh sb="44" eb="46">
      <t>リソウ</t>
    </rPh>
    <rPh sb="46" eb="48">
      <t>ロウドウ</t>
    </rPh>
    <rPh sb="48" eb="50">
      <t>ジカン</t>
    </rPh>
    <phoneticPr fontId="2"/>
  </si>
  <si>
    <t>★２：従事日誌等に記載したとおり、本委託研究に関する従事時間をご記入ください。従事率からの逆算ではございません。</t>
    <rPh sb="3" eb="5">
      <t>ジュウジ</t>
    </rPh>
    <rPh sb="5" eb="7">
      <t>ニッシ</t>
    </rPh>
    <rPh sb="7" eb="8">
      <t>トウ</t>
    </rPh>
    <rPh sb="9" eb="11">
      <t>キサイ</t>
    </rPh>
    <rPh sb="17" eb="18">
      <t>ホン</t>
    </rPh>
    <rPh sb="18" eb="20">
      <t>イタク</t>
    </rPh>
    <rPh sb="20" eb="22">
      <t>ケンキュウ</t>
    </rPh>
    <rPh sb="23" eb="24">
      <t>カン</t>
    </rPh>
    <rPh sb="26" eb="28">
      <t>ジュウジ</t>
    </rPh>
    <rPh sb="28" eb="30">
      <t>ジカン</t>
    </rPh>
    <rPh sb="32" eb="34">
      <t>キニュウ</t>
    </rPh>
    <rPh sb="39" eb="41">
      <t>ジュウジ</t>
    </rPh>
    <rPh sb="41" eb="42">
      <t>リツ</t>
    </rPh>
    <rPh sb="45" eb="47">
      <t>ギャクサン</t>
    </rPh>
    <phoneticPr fontId="2"/>
  </si>
  <si>
    <t>従事率を予算作成時のエフォート率等にそろえる必要はございません。</t>
    <rPh sb="0" eb="2">
      <t>ジュウジ</t>
    </rPh>
    <rPh sb="2" eb="3">
      <t>リツ</t>
    </rPh>
    <rPh sb="4" eb="6">
      <t>ヨサン</t>
    </rPh>
    <rPh sb="6" eb="8">
      <t>サクセイ</t>
    </rPh>
    <rPh sb="8" eb="9">
      <t>ジ</t>
    </rPh>
    <rPh sb="15" eb="16">
      <t>リツ</t>
    </rPh>
    <rPh sb="16" eb="17">
      <t>トウ</t>
    </rPh>
    <rPh sb="22" eb="24">
      <t>ヒツヨウ</t>
    </rPh>
    <phoneticPr fontId="2"/>
  </si>
  <si>
    <t>ただし、雇用形態が裁量労働制をとっており、実際の従事時間に関わらず一定の給与額を支給する雇用契約になっている場合はご相談ください。</t>
    <rPh sb="4" eb="6">
      <t>コヨウ</t>
    </rPh>
    <rPh sb="6" eb="8">
      <t>ケイタイ</t>
    </rPh>
    <rPh sb="9" eb="11">
      <t>サイリョウ</t>
    </rPh>
    <rPh sb="11" eb="13">
      <t>ロウドウ</t>
    </rPh>
    <rPh sb="13" eb="14">
      <t>セイ</t>
    </rPh>
    <rPh sb="21" eb="23">
      <t>ジッサイ</t>
    </rPh>
    <rPh sb="24" eb="26">
      <t>ジュウジ</t>
    </rPh>
    <rPh sb="26" eb="28">
      <t>ジカン</t>
    </rPh>
    <rPh sb="29" eb="30">
      <t>カカ</t>
    </rPh>
    <rPh sb="33" eb="35">
      <t>イッテイ</t>
    </rPh>
    <rPh sb="36" eb="39">
      <t>キュウヨガク</t>
    </rPh>
    <rPh sb="40" eb="42">
      <t>シキュウ</t>
    </rPh>
    <rPh sb="44" eb="46">
      <t>コヨウ</t>
    </rPh>
    <rPh sb="46" eb="48">
      <t>ケイヤク</t>
    </rPh>
    <rPh sb="54" eb="56">
      <t>バアイ</t>
    </rPh>
    <rPh sb="58" eb="60">
      <t>ソウダン</t>
    </rPh>
    <phoneticPr fontId="2"/>
  </si>
  <si>
    <t>裁量労働制の場合は本様式では計算しきれない場合がございます。</t>
    <rPh sb="0" eb="2">
      <t>サイリョウ</t>
    </rPh>
    <rPh sb="2" eb="4">
      <t>ロウドウ</t>
    </rPh>
    <rPh sb="4" eb="5">
      <t>セイ</t>
    </rPh>
    <rPh sb="6" eb="8">
      <t>バアイ</t>
    </rPh>
    <rPh sb="9" eb="10">
      <t>ホン</t>
    </rPh>
    <rPh sb="10" eb="12">
      <t>ヨウシキ</t>
    </rPh>
    <rPh sb="14" eb="16">
      <t>ケイサン</t>
    </rPh>
    <rPh sb="21" eb="23">
      <t>バアイ</t>
    </rPh>
    <phoneticPr fontId="2"/>
  </si>
  <si>
    <t>↑</t>
    <phoneticPr fontId="2"/>
  </si>
  <si>
    <t>収支簿へ転記ください。</t>
    <rPh sb="0" eb="2">
      <t>シュウシ</t>
    </rPh>
    <rPh sb="2" eb="3">
      <t>ボ</t>
    </rPh>
    <rPh sb="4" eb="6">
      <t>テンキ</t>
    </rPh>
    <phoneticPr fontId="2"/>
  </si>
  <si>
    <t>※ただし、右端に「要調整」と出る</t>
    <rPh sb="5" eb="7">
      <t>ミギハジ</t>
    </rPh>
    <rPh sb="9" eb="10">
      <t>ヨウ</t>
    </rPh>
    <rPh sb="10" eb="12">
      <t>チョウセイ</t>
    </rPh>
    <rPh sb="14" eb="15">
      <t>デ</t>
    </rPh>
    <phoneticPr fontId="2"/>
  </si>
  <si>
    <t>ものについては、端数処理の関係で</t>
    <rPh sb="8" eb="10">
      <t>ハスウ</t>
    </rPh>
    <rPh sb="10" eb="12">
      <t>ショリ</t>
    </rPh>
    <rPh sb="13" eb="15">
      <t>カンケイ</t>
    </rPh>
    <phoneticPr fontId="2"/>
  </si>
  <si>
    <t>ずれているものがありますので、</t>
    <phoneticPr fontId="2"/>
  </si>
  <si>
    <t>合計額が左の計上額と一致するように</t>
    <rPh sb="0" eb="2">
      <t>ゴウケイ</t>
    </rPh>
    <rPh sb="2" eb="3">
      <t>ガク</t>
    </rPh>
    <rPh sb="4" eb="5">
      <t>ヒダリ</t>
    </rPh>
    <rPh sb="6" eb="8">
      <t>ケイジョウ</t>
    </rPh>
    <rPh sb="8" eb="9">
      <t>ガク</t>
    </rPh>
    <rPh sb="10" eb="12">
      <t>イッチ</t>
    </rPh>
    <phoneticPr fontId="2"/>
  </si>
  <si>
    <t>どこかの項目を1円調整するなどしてください</t>
    <rPh sb="4" eb="6">
      <t>コウモク</t>
    </rPh>
    <rPh sb="8" eb="9">
      <t>エン</t>
    </rPh>
    <rPh sb="9" eb="11">
      <t>チョウセイ</t>
    </rPh>
    <phoneticPr fontId="2"/>
  </si>
  <si>
    <t>環境　太郎</t>
    <rPh sb="0" eb="2">
      <t>カンキョウ</t>
    </rPh>
    <rPh sb="3" eb="5">
      <t>タロウ</t>
    </rPh>
    <phoneticPr fontId="2"/>
  </si>
  <si>
    <t>（内訳）</t>
    <rPh sb="1" eb="3">
      <t>ウチワケ</t>
    </rPh>
    <phoneticPr fontId="2"/>
  </si>
  <si>
    <t>研究代表機関名</t>
    <rPh sb="0" eb="4">
      <t>ケンキュウダイヒョウ</t>
    </rPh>
    <rPh sb="4" eb="6">
      <t>キカン</t>
    </rPh>
    <rPh sb="6" eb="7">
      <t>メイ</t>
    </rPh>
    <phoneticPr fontId="2"/>
  </si>
  <si>
    <t>20xx年度　人件費精算書</t>
    <phoneticPr fontId="2"/>
  </si>
  <si>
    <t>【課題番号】</t>
    <rPh sb="1" eb="3">
      <t>カダイ</t>
    </rPh>
    <phoneticPr fontId="2"/>
  </si>
  <si>
    <t>※1：賞与については、賞与算定期間における全従事時間から従事率を算出してください。（研究期間内であれば、前年度の従事時間を算定期間に含めることが可能です。）</t>
    <rPh sb="3" eb="5">
      <t>ショウヨ</t>
    </rPh>
    <rPh sb="11" eb="13">
      <t>ショウヨ</t>
    </rPh>
    <rPh sb="13" eb="15">
      <t>サンテイ</t>
    </rPh>
    <rPh sb="15" eb="17">
      <t>キカン</t>
    </rPh>
    <rPh sb="21" eb="22">
      <t>ゼン</t>
    </rPh>
    <rPh sb="22" eb="24">
      <t>ジュウジ</t>
    </rPh>
    <rPh sb="24" eb="26">
      <t>ジカン</t>
    </rPh>
    <rPh sb="28" eb="30">
      <t>ジュウジ</t>
    </rPh>
    <rPh sb="30" eb="31">
      <t>リツ</t>
    </rPh>
    <rPh sb="32" eb="34">
      <t>サンシュツ</t>
    </rPh>
    <rPh sb="42" eb="44">
      <t>ケンキュウ</t>
    </rPh>
    <rPh sb="44" eb="46">
      <t>キカン</t>
    </rPh>
    <rPh sb="46" eb="47">
      <t>ナイ</t>
    </rPh>
    <rPh sb="52" eb="55">
      <t>ゼンネンド</t>
    </rPh>
    <rPh sb="56" eb="58">
      <t>ジュウジ</t>
    </rPh>
    <rPh sb="58" eb="60">
      <t>ジカン</t>
    </rPh>
    <rPh sb="61" eb="63">
      <t>サンテイ</t>
    </rPh>
    <rPh sb="63" eb="65">
      <t>キカン</t>
    </rPh>
    <rPh sb="66" eb="67">
      <t>フク</t>
    </rPh>
    <rPh sb="72" eb="74">
      <t>カノウ</t>
    </rPh>
    <phoneticPr fontId="2"/>
  </si>
  <si>
    <t>こちらの項目それぞれを別々に</t>
    <rPh sb="4" eb="6">
      <t>コウモク</t>
    </rPh>
    <rPh sb="11" eb="13">
      <t>ベツベツ</t>
    </rPh>
    <phoneticPr fontId="2"/>
  </si>
  <si>
    <t>給与計</t>
    <rPh sb="0" eb="2">
      <t>キュウヨ</t>
    </rPh>
    <rPh sb="2" eb="3">
      <t>ケイ</t>
    </rPh>
    <phoneticPr fontId="2"/>
  </si>
  <si>
    <t>総計</t>
    <rPh sb="0" eb="2">
      <t>ソウケイケイ</t>
    </rPh>
    <phoneticPr fontId="2"/>
  </si>
  <si>
    <t>〇月賞与
（〇月～〇月分）</t>
    <rPh sb="1" eb="2">
      <t>ガツ</t>
    </rPh>
    <rPh sb="2" eb="4">
      <t>ショウヨ</t>
    </rPh>
    <rPh sb="7" eb="8">
      <t>ガツ</t>
    </rPh>
    <rPh sb="10" eb="11">
      <t>ガツ</t>
    </rPh>
    <rPh sb="11" eb="12">
      <t>ブン</t>
    </rPh>
    <phoneticPr fontId="2"/>
  </si>
  <si>
    <t>※2：通勤手当については、一括で支給した場合であっても月割で計上してください。（年度を跨って支給された分の通勤費は計上できません。）</t>
    <rPh sb="3" eb="7">
      <t>ツウキンテアテ</t>
    </rPh>
    <rPh sb="13" eb="15">
      <t>イッカツ</t>
    </rPh>
    <rPh sb="16" eb="18">
      <t>シキュウ</t>
    </rPh>
    <rPh sb="20" eb="22">
      <t>バアイ</t>
    </rPh>
    <rPh sb="27" eb="28">
      <t>ツキ</t>
    </rPh>
    <rPh sb="28" eb="29">
      <t>ワリ</t>
    </rPh>
    <rPh sb="40" eb="42">
      <t>ネンド</t>
    </rPh>
    <rPh sb="43" eb="44">
      <t>マタガ</t>
    </rPh>
    <rPh sb="46" eb="48">
      <t>シキュウ</t>
    </rPh>
    <rPh sb="51" eb="52">
      <t>ブン</t>
    </rPh>
    <rPh sb="53" eb="56">
      <t>ツウキンヒ</t>
    </rPh>
    <rPh sb="57" eb="59">
      <t>ケイジョウ</t>
    </rPh>
    <phoneticPr fontId="2"/>
  </si>
  <si>
    <t>※3：日給制、時給制の基本給は、従事日数、所定内従事時間の月間合計に単価（日給、時給）を乗じた額を記入してください。</t>
    <rPh sb="3" eb="6">
      <t>ニッキュウセイ</t>
    </rPh>
    <rPh sb="7" eb="9">
      <t>ジキュウ</t>
    </rPh>
    <rPh sb="9" eb="10">
      <t>セイ</t>
    </rPh>
    <rPh sb="11" eb="14">
      <t>キホンキュウ</t>
    </rPh>
    <rPh sb="16" eb="18">
      <t>ジュウジ</t>
    </rPh>
    <rPh sb="18" eb="20">
      <t>ニッスウ</t>
    </rPh>
    <rPh sb="21" eb="24">
      <t>ショテイナイ</t>
    </rPh>
    <rPh sb="24" eb="26">
      <t>ジュウジ</t>
    </rPh>
    <rPh sb="26" eb="28">
      <t>ジカン</t>
    </rPh>
    <rPh sb="29" eb="31">
      <t>ゲッカン</t>
    </rPh>
    <rPh sb="31" eb="33">
      <t>ゴウケイ</t>
    </rPh>
    <rPh sb="34" eb="36">
      <t>タンカ</t>
    </rPh>
    <rPh sb="37" eb="39">
      <t>ニッキュウ</t>
    </rPh>
    <rPh sb="40" eb="42">
      <t>ジキュウ</t>
    </rPh>
    <rPh sb="44" eb="45">
      <t>ジョウ</t>
    </rPh>
    <rPh sb="47" eb="48">
      <t>ガク</t>
    </rPh>
    <rPh sb="49" eb="51">
      <t>キニュウ</t>
    </rPh>
    <phoneticPr fontId="2"/>
  </si>
  <si>
    <t>※4：各種手当は、原則として、扶養手当、住居手当等、健康保険の報酬月額算定に含まれるものを対象とします。祝金、見舞金、持ち株会奨励金等は認められません。</t>
    <rPh sb="3" eb="5">
      <t>カクシュ</t>
    </rPh>
    <rPh sb="5" eb="7">
      <t>テア</t>
    </rPh>
    <rPh sb="9" eb="11">
      <t>ゲンソク</t>
    </rPh>
    <rPh sb="15" eb="17">
      <t>フヨウ</t>
    </rPh>
    <rPh sb="17" eb="19">
      <t>テアテ</t>
    </rPh>
    <rPh sb="20" eb="22">
      <t>ジュウキョ</t>
    </rPh>
    <rPh sb="22" eb="24">
      <t>テアテ</t>
    </rPh>
    <rPh sb="24" eb="25">
      <t>トウ</t>
    </rPh>
    <rPh sb="26" eb="28">
      <t>ケンコウ</t>
    </rPh>
    <rPh sb="28" eb="30">
      <t>ホケン</t>
    </rPh>
    <rPh sb="31" eb="33">
      <t>ホウシュウ</t>
    </rPh>
    <rPh sb="33" eb="35">
      <t>ゲツガク</t>
    </rPh>
    <rPh sb="35" eb="37">
      <t>サンテイ</t>
    </rPh>
    <rPh sb="38" eb="39">
      <t>フク</t>
    </rPh>
    <rPh sb="45" eb="47">
      <t>タイショウ</t>
    </rPh>
    <phoneticPr fontId="2"/>
  </si>
  <si>
    <t>全従事時間（分）</t>
    <rPh sb="0" eb="1">
      <t>ゼン</t>
    </rPh>
    <rPh sb="1" eb="3">
      <t>ジュウジ</t>
    </rPh>
    <rPh sb="3" eb="5">
      <t>ジカン</t>
    </rPh>
    <rPh sb="6" eb="7">
      <t>フン</t>
    </rPh>
    <phoneticPr fontId="2"/>
  </si>
  <si>
    <t>うち委託研究
従事時間（分）</t>
    <rPh sb="2" eb="4">
      <t>イタク</t>
    </rPh>
    <rPh sb="4" eb="6">
      <t>ケンキュウ</t>
    </rPh>
    <rPh sb="7" eb="9">
      <t>ジュウジ</t>
    </rPh>
    <rPh sb="9" eb="11">
      <t>ジカン</t>
    </rPh>
    <rPh sb="12" eb="13">
      <t>フン</t>
    </rPh>
    <phoneticPr fontId="2"/>
  </si>
  <si>
    <t>※ここにいう「課税」「不課税」は</t>
    <rPh sb="7" eb="9">
      <t>カゼイ</t>
    </rPh>
    <rPh sb="11" eb="14">
      <t>フカゼイ</t>
    </rPh>
    <phoneticPr fontId="2"/>
  </si>
  <si>
    <t>　所得税ではなく消費税にかかる課税取引</t>
    <rPh sb="1" eb="4">
      <t>ショトクゼイ</t>
    </rPh>
    <rPh sb="8" eb="11">
      <t>ショウヒゼイ</t>
    </rPh>
    <rPh sb="15" eb="19">
      <t>カゼイトリヒキ</t>
    </rPh>
    <phoneticPr fontId="2"/>
  </si>
  <si>
    <t>　かどうかで整理されています。</t>
    <rPh sb="6" eb="8">
      <t>セイリ</t>
    </rPh>
    <phoneticPr fontId="2"/>
  </si>
  <si>
    <t>12月賞与
（６月～11月分）</t>
    <rPh sb="2" eb="3">
      <t>ガツ</t>
    </rPh>
    <rPh sb="3" eb="5">
      <t>ショウヨ</t>
    </rPh>
    <rPh sb="8" eb="9">
      <t>ガツ</t>
    </rPh>
    <rPh sb="12" eb="13">
      <t>ガツ</t>
    </rPh>
    <rPh sb="13" eb="14">
      <t>ブン</t>
    </rPh>
    <phoneticPr fontId="2"/>
  </si>
  <si>
    <t>　</t>
    <phoneticPr fontId="2"/>
  </si>
  <si>
    <t>再生　花子</t>
    <rPh sb="0" eb="2">
      <t>サイセイ</t>
    </rPh>
    <rPh sb="3" eb="5">
      <t>ハナコ</t>
    </rPh>
    <phoneticPr fontId="2"/>
  </si>
  <si>
    <t>XXXXXXXXXXXXXXXXXXXXXXX</t>
    <phoneticPr fontId="2"/>
  </si>
  <si>
    <t>統合領域</t>
    <rPh sb="0" eb="4">
      <t>トウゴウリョウイキ</t>
    </rPh>
    <phoneticPr fontId="2"/>
  </si>
  <si>
    <t>推進センター（株）</t>
    <rPh sb="0" eb="2">
      <t>スイシン</t>
    </rPh>
    <rPh sb="6" eb="9">
      <t>カブ</t>
    </rPh>
    <phoneticPr fontId="2"/>
  </si>
  <si>
    <t>技術部開発課</t>
    <rPh sb="0" eb="3">
      <t>ギジュツブ</t>
    </rPh>
    <rPh sb="3" eb="5">
      <t>カイハツ</t>
    </rPh>
    <rPh sb="5" eb="6">
      <t>カ</t>
    </rPh>
    <phoneticPr fontId="2"/>
  </si>
  <si>
    <t>技術部開発課</t>
    <phoneticPr fontId="2"/>
  </si>
  <si>
    <t>【1-0123】</t>
    <phoneticPr fontId="2"/>
  </si>
  <si>
    <t>６月賞与
（12月～５月分）</t>
    <rPh sb="1" eb="2">
      <t>ガツ</t>
    </rPh>
    <rPh sb="2" eb="4">
      <t>ショウヨ</t>
    </rPh>
    <rPh sb="8" eb="9">
      <t>ガツ</t>
    </rPh>
    <rPh sb="11" eb="12">
      <t>ガツ</t>
    </rPh>
    <rPh sb="12" eb="13">
      <t>ブン</t>
    </rPh>
    <phoneticPr fontId="2"/>
  </si>
  <si>
    <t>（SIP/BRIDGE企業等様式３）</t>
    <rPh sb="11" eb="13">
      <t>キギョウ</t>
    </rPh>
    <rPh sb="13" eb="14">
      <t>トウ</t>
    </rPh>
    <rPh sb="14" eb="16">
      <t>ヨウシキ</t>
    </rPh>
    <phoneticPr fontId="2"/>
  </si>
  <si>
    <t>共同実施機関名</t>
  </si>
  <si>
    <t>共同実施機関名</t>
    <phoneticPr fontId="2"/>
  </si>
  <si>
    <t>事業名</t>
    <rPh sb="0" eb="2">
      <t>ジギョウ</t>
    </rPh>
    <rPh sb="2" eb="3">
      <t>メイ</t>
    </rPh>
    <phoneticPr fontId="2"/>
  </si>
  <si>
    <t>研究開発
プロジェクト名</t>
  </si>
  <si>
    <t>（SIP/BRIDGE企業等様式３）</t>
    <phoneticPr fontId="2"/>
  </si>
  <si>
    <t>（該当する場合）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</si>
</sst>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Red]\(#,##0.000\)"/>
    <numFmt numFmtId="177" formatCode="#,##0_);[Red]\(#,##0\)"/>
    <numFmt numFmtId="178" formatCode="0.00&quot; 時間&quot;"/>
    <numFmt numFmtId="179" formatCode="#,##0&quot;円&quot;"/>
    <numFmt numFmtId="180" formatCode="0&quot; 分&quot;"/>
    <numFmt numFmtId="181" formatCode="0\ &quot;分&quot;"/>
    <numFmt numFmtId="182" formatCode="#,##0\ &quot;分&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明朝"/>
      <family val="1"/>
      <charset val="128"/>
    </font>
    <font>
      <sz val="11"/>
      <color indexed="10"/>
      <name val="ＭＳ 明朝"/>
      <family val="1"/>
      <charset val="128"/>
    </font>
    <font>
      <b/>
      <sz val="11"/>
      <name val="ＭＳ 明朝"/>
      <family val="1"/>
      <charset val="128"/>
    </font>
    <font>
      <sz val="9"/>
      <name val="ＭＳ 明朝"/>
      <family val="1"/>
      <charset val="128"/>
    </font>
    <font>
      <b/>
      <sz val="11"/>
      <color rgb="FFFF0000"/>
      <name val="ＭＳ 明朝"/>
      <family val="1"/>
      <charset val="128"/>
    </font>
    <font>
      <sz val="11"/>
      <color rgb="FFFF0000"/>
      <name val="ＭＳ 明朝"/>
      <family val="1"/>
      <charset val="128"/>
    </font>
    <font>
      <b/>
      <sz val="11"/>
      <name val="AR丸ゴシック体E"/>
      <family val="3"/>
      <charset val="128"/>
    </font>
    <font>
      <sz val="8"/>
      <name val="ＭＳ 明朝"/>
      <family val="1"/>
      <charset val="128"/>
    </font>
  </fonts>
  <fills count="7">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27"/>
        <bgColor indexed="64"/>
      </patternFill>
    </fill>
    <fill>
      <patternFill patternType="solid">
        <fgColor rgb="FFCCFFFF"/>
        <bgColor indexed="64"/>
      </patternFill>
    </fill>
    <fill>
      <patternFill patternType="solid">
        <fgColor theme="0" tint="-0.249977111117893"/>
        <bgColor indexed="64"/>
      </patternFill>
    </fill>
  </fills>
  <borders count="54">
    <border>
      <left/>
      <right/>
      <top/>
      <bottom/>
      <diagonal/>
    </border>
    <border>
      <left style="thick">
        <color indexed="64"/>
      </left>
      <right style="thick">
        <color indexed="64"/>
      </right>
      <top style="thick">
        <color indexed="64"/>
      </top>
      <bottom style="thin">
        <color indexed="64"/>
      </bottom>
      <diagonal/>
    </border>
    <border>
      <left/>
      <right/>
      <top style="thick">
        <color indexed="64"/>
      </top>
      <bottom style="thin">
        <color indexed="64"/>
      </bottom>
      <diagonal/>
    </border>
    <border>
      <left style="dotted">
        <color indexed="64"/>
      </left>
      <right style="dotted">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style="dotted">
        <color indexed="64"/>
      </left>
      <right/>
      <top style="thick">
        <color indexed="64"/>
      </top>
      <bottom style="thin">
        <color indexed="64"/>
      </bottom>
      <diagonal/>
    </border>
    <border>
      <left style="double">
        <color indexed="64"/>
      </left>
      <right style="double">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double">
        <color indexed="64"/>
      </top>
      <bottom style="thick">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ck">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ck">
        <color indexed="64"/>
      </left>
      <right style="dotted">
        <color indexed="64"/>
      </right>
      <top style="double">
        <color indexed="64"/>
      </top>
      <bottom style="thick">
        <color indexed="64"/>
      </bottom>
      <diagonal/>
    </border>
    <border>
      <left style="dotted">
        <color indexed="64"/>
      </left>
      <right style="dotted">
        <color indexed="64"/>
      </right>
      <top style="double">
        <color indexed="64"/>
      </top>
      <bottom style="thick">
        <color indexed="64"/>
      </bottom>
      <diagonal/>
    </border>
    <border>
      <left style="dotted">
        <color indexed="64"/>
      </left>
      <right style="thick">
        <color indexed="64"/>
      </right>
      <top style="double">
        <color indexed="64"/>
      </top>
      <bottom style="thick">
        <color indexed="64"/>
      </bottom>
      <diagonal/>
    </border>
    <border>
      <left/>
      <right style="dotted">
        <color indexed="64"/>
      </right>
      <top style="double">
        <color indexed="64"/>
      </top>
      <bottom style="thick">
        <color indexed="64"/>
      </bottom>
      <diagonal/>
    </border>
    <border>
      <left style="dotted">
        <color indexed="64"/>
      </left>
      <right style="double">
        <color indexed="64"/>
      </right>
      <top style="double">
        <color indexed="64"/>
      </top>
      <bottom style="thick">
        <color indexed="64"/>
      </bottom>
      <diagonal/>
    </border>
    <border>
      <left style="double">
        <color indexed="64"/>
      </left>
      <right style="double">
        <color indexed="64"/>
      </right>
      <top style="double">
        <color indexed="64"/>
      </top>
      <bottom style="thick">
        <color indexed="64"/>
      </bottom>
      <diagonal/>
    </border>
    <border>
      <left style="double">
        <color indexed="64"/>
      </left>
      <right style="thick">
        <color indexed="64"/>
      </right>
      <top style="double">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ck">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thick">
        <color indexed="64"/>
      </left>
      <right style="dotted">
        <color indexed="64"/>
      </right>
      <top style="thin">
        <color indexed="64"/>
      </top>
      <bottom style="thin">
        <color indexed="64"/>
      </bottom>
      <diagonal/>
    </border>
    <border>
      <left style="thick">
        <color indexed="64"/>
      </left>
      <right style="dotted">
        <color indexed="64"/>
      </right>
      <top style="thin">
        <color indexed="64"/>
      </top>
      <bottom style="double">
        <color indexed="64"/>
      </bottom>
      <diagonal/>
    </border>
    <border>
      <left style="dotted">
        <color indexed="64"/>
      </left>
      <right style="thick">
        <color indexed="64"/>
      </right>
      <top style="thin">
        <color indexed="64"/>
      </top>
      <bottom style="double">
        <color indexed="64"/>
      </bottom>
      <diagonal/>
    </border>
    <border>
      <left style="dotted">
        <color indexed="64"/>
      </left>
      <right style="thick">
        <color indexed="64"/>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diagonalUp="1">
      <left style="dotted">
        <color indexed="64"/>
      </left>
      <right style="thick">
        <color indexed="64"/>
      </right>
      <top style="double">
        <color indexed="64"/>
      </top>
      <bottom style="thick">
        <color indexed="64"/>
      </bottom>
      <diagonal style="dotted">
        <color indexed="64"/>
      </diagonal>
    </border>
    <border>
      <left style="thick">
        <color indexed="64"/>
      </left>
      <right style="dashed">
        <color indexed="64"/>
      </right>
      <top style="thin">
        <color indexed="64"/>
      </top>
      <bottom style="double">
        <color indexed="64"/>
      </bottom>
      <diagonal/>
    </border>
    <border>
      <left/>
      <right style="dotted">
        <color indexed="64"/>
      </right>
      <top style="thin">
        <color indexed="64"/>
      </top>
      <bottom style="thin">
        <color indexed="64"/>
      </bottom>
      <diagonal/>
    </border>
    <border>
      <left style="thick">
        <color indexed="64"/>
      </left>
      <right style="dashed">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12">
    <xf numFmtId="0" fontId="0" fillId="0" borderId="0" xfId="0">
      <alignment vertical="center"/>
    </xf>
    <xf numFmtId="0" fontId="3" fillId="3" borderId="1" xfId="0" applyFont="1" applyFill="1" applyBorder="1" applyAlignment="1">
      <alignment horizontal="center" vertical="center" wrapText="1" shrinkToFit="1"/>
    </xf>
    <xf numFmtId="0" fontId="4"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76" fontId="4" fillId="3" borderId="4" xfId="0" applyNumberFormat="1" applyFont="1" applyFill="1" applyBorder="1" applyAlignment="1">
      <alignment horizontal="center" vertical="center" wrapText="1"/>
    </xf>
    <xf numFmtId="38" fontId="4" fillId="3" borderId="5" xfId="2" applyFont="1" applyFill="1" applyBorder="1" applyAlignment="1" applyProtection="1">
      <alignment horizontal="center" vertical="center" shrinkToFit="1"/>
    </xf>
    <xf numFmtId="38" fontId="4" fillId="3" borderId="3" xfId="2" applyFont="1" applyFill="1" applyBorder="1" applyAlignment="1" applyProtection="1">
      <alignment horizontal="center" vertical="center" shrinkToFit="1"/>
    </xf>
    <xf numFmtId="38" fontId="4" fillId="3" borderId="6" xfId="2" applyFont="1" applyFill="1" applyBorder="1" applyAlignment="1" applyProtection="1">
      <alignment horizontal="center" vertical="center" shrinkToFit="1"/>
    </xf>
    <xf numFmtId="38" fontId="4" fillId="3" borderId="6" xfId="2" applyFont="1" applyFill="1" applyBorder="1" applyAlignment="1" applyProtection="1">
      <alignment horizontal="center" vertical="center" wrapText="1"/>
    </xf>
    <xf numFmtId="38" fontId="4" fillId="3" borderId="7" xfId="2" applyFont="1" applyFill="1" applyBorder="1" applyAlignment="1" applyProtection="1">
      <alignment horizontal="center" vertical="center" wrapText="1" shrinkToFit="1"/>
    </xf>
    <xf numFmtId="177" fontId="3" fillId="3" borderId="4" xfId="2" applyNumberFormat="1" applyFont="1" applyFill="1" applyBorder="1" applyAlignment="1" applyProtection="1">
      <alignment horizontal="center" vertical="center" wrapText="1" shrinkToFit="1"/>
    </xf>
    <xf numFmtId="0" fontId="3" fillId="0" borderId="0" xfId="0" applyFont="1" applyAlignment="1">
      <alignment horizontal="center" vertical="center" shrinkToFit="1"/>
    </xf>
    <xf numFmtId="176" fontId="3" fillId="0" borderId="0" xfId="0" applyNumberFormat="1" applyFont="1" applyAlignment="1">
      <alignment horizontal="center" vertical="center" shrinkToFit="1"/>
    </xf>
    <xf numFmtId="38" fontId="3" fillId="0" borderId="0" xfId="2" applyFont="1" applyAlignment="1" applyProtection="1">
      <alignment horizontal="center" vertical="center" shrinkToFit="1"/>
    </xf>
    <xf numFmtId="177" fontId="3" fillId="0" borderId="0" xfId="2" applyNumberFormat="1" applyFont="1" applyAlignment="1" applyProtection="1">
      <alignment horizontal="center" vertical="center" shrinkToFit="1"/>
    </xf>
    <xf numFmtId="0" fontId="3" fillId="0" borderId="0" xfId="0" applyFont="1">
      <alignment vertical="center"/>
    </xf>
    <xf numFmtId="0" fontId="3" fillId="0" borderId="8" xfId="0" applyFont="1" applyBorder="1" applyAlignment="1">
      <alignment horizontal="center" vertical="center" shrinkToFit="1"/>
    </xf>
    <xf numFmtId="179" fontId="3" fillId="2" borderId="15" xfId="2" applyNumberFormat="1" applyFont="1" applyFill="1" applyBorder="1" applyAlignment="1" applyProtection="1">
      <alignment horizontal="right" vertical="center" shrinkToFit="1"/>
      <protection locked="0"/>
    </xf>
    <xf numFmtId="179" fontId="3" fillId="2" borderId="13" xfId="2" applyNumberFormat="1" applyFont="1" applyFill="1" applyBorder="1" applyAlignment="1" applyProtection="1">
      <alignment horizontal="right" vertical="center" shrinkToFit="1"/>
      <protection locked="0"/>
    </xf>
    <xf numFmtId="179" fontId="3" fillId="2" borderId="16" xfId="2" applyNumberFormat="1" applyFont="1" applyFill="1" applyBorder="1" applyAlignment="1" applyProtection="1">
      <alignment horizontal="right" vertical="center" shrinkToFit="1"/>
      <protection locked="0"/>
    </xf>
    <xf numFmtId="179" fontId="3" fillId="4" borderId="17" xfId="2" applyNumberFormat="1" applyFont="1" applyFill="1" applyBorder="1" applyAlignment="1" applyProtection="1">
      <alignment horizontal="right" vertical="center" shrinkToFit="1"/>
    </xf>
    <xf numFmtId="179" fontId="3" fillId="4" borderId="14" xfId="2" applyNumberFormat="1" applyFont="1" applyFill="1" applyBorder="1" applyAlignment="1" applyProtection="1">
      <alignment horizontal="right" vertical="center" shrinkToFit="1"/>
    </xf>
    <xf numFmtId="0" fontId="3" fillId="0" borderId="9" xfId="0" applyFont="1" applyBorder="1" applyAlignment="1">
      <alignment horizontal="center" vertical="center" shrinkToFit="1"/>
    </xf>
    <xf numFmtId="179" fontId="3" fillId="2" borderId="18" xfId="2" applyNumberFormat="1" applyFont="1" applyFill="1" applyBorder="1" applyAlignment="1" applyProtection="1">
      <alignment horizontal="right" vertical="center" shrinkToFit="1"/>
      <protection locked="0"/>
    </xf>
    <xf numFmtId="179" fontId="3" fillId="2" borderId="19" xfId="2" applyNumberFormat="1" applyFont="1" applyFill="1" applyBorder="1" applyAlignment="1" applyProtection="1">
      <alignment horizontal="right" vertical="center" shrinkToFit="1"/>
      <protection locked="0"/>
    </xf>
    <xf numFmtId="179" fontId="3" fillId="2" borderId="20" xfId="2" applyNumberFormat="1" applyFont="1" applyFill="1" applyBorder="1" applyAlignment="1" applyProtection="1">
      <alignment horizontal="right" vertical="center" shrinkToFit="1"/>
      <protection locked="0"/>
    </xf>
    <xf numFmtId="0" fontId="3" fillId="0" borderId="10" xfId="0" applyFont="1" applyBorder="1" applyAlignment="1">
      <alignment horizontal="center" vertical="center" shrinkToFit="1"/>
    </xf>
    <xf numFmtId="179" fontId="3" fillId="4" borderId="24" xfId="2" applyNumberFormat="1" applyFont="1" applyFill="1" applyBorder="1" applyAlignment="1" applyProtection="1">
      <alignment horizontal="right" vertical="center" shrinkToFit="1"/>
    </xf>
    <xf numFmtId="179" fontId="3" fillId="4" borderId="22" xfId="2" applyNumberFormat="1" applyFont="1" applyFill="1" applyBorder="1" applyAlignment="1" applyProtection="1">
      <alignment horizontal="right" vertical="center" shrinkToFit="1"/>
    </xf>
    <xf numFmtId="179" fontId="3" fillId="4" borderId="25" xfId="2" applyNumberFormat="1" applyFont="1" applyFill="1" applyBorder="1" applyAlignment="1" applyProtection="1">
      <alignment horizontal="right" vertical="center" shrinkToFit="1"/>
    </xf>
    <xf numFmtId="179" fontId="3" fillId="4" borderId="26" xfId="2" applyNumberFormat="1" applyFont="1" applyFill="1" applyBorder="1" applyAlignment="1" applyProtection="1">
      <alignment horizontal="right" vertical="center" shrinkToFit="1"/>
    </xf>
    <xf numFmtId="179" fontId="3" fillId="4" borderId="27" xfId="2" applyNumberFormat="1" applyFont="1" applyFill="1" applyBorder="1" applyAlignment="1" applyProtection="1">
      <alignment horizontal="right" vertical="center" shrinkToFit="1"/>
    </xf>
    <xf numFmtId="178" fontId="3" fillId="0" borderId="0" xfId="0" applyNumberFormat="1" applyFont="1" applyAlignment="1">
      <alignment horizontal="center" vertical="center" shrinkToFit="1"/>
    </xf>
    <xf numFmtId="9" fontId="3" fillId="0" borderId="0" xfId="1" applyFont="1" applyFill="1" applyBorder="1" applyAlignment="1" applyProtection="1">
      <alignment horizontal="center" vertical="center" shrinkToFit="1"/>
    </xf>
    <xf numFmtId="179" fontId="3" fillId="0" borderId="0" xfId="2" applyNumberFormat="1" applyFont="1" applyFill="1" applyBorder="1" applyAlignment="1" applyProtection="1">
      <alignment horizontal="center" vertical="center" shrinkToFit="1"/>
    </xf>
    <xf numFmtId="0" fontId="3" fillId="0" borderId="0" xfId="0" applyFont="1" applyAlignment="1">
      <alignment horizontal="left" vertical="center"/>
    </xf>
    <xf numFmtId="176" fontId="3" fillId="0" borderId="0" xfId="0" applyNumberFormat="1" applyFont="1" applyAlignment="1">
      <alignment horizontal="left" vertical="center"/>
    </xf>
    <xf numFmtId="38" fontId="3" fillId="0" borderId="0" xfId="2" applyFont="1" applyAlignment="1" applyProtection="1">
      <alignment horizontal="left" vertical="center"/>
    </xf>
    <xf numFmtId="177" fontId="3" fillId="0" borderId="0" xfId="2" applyNumberFormat="1" applyFont="1" applyAlignment="1" applyProtection="1">
      <alignment horizontal="lef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38" fontId="3" fillId="0" borderId="0" xfId="2" applyFont="1" applyAlignment="1" applyProtection="1">
      <alignment horizontal="center" vertical="center"/>
    </xf>
    <xf numFmtId="177" fontId="3" fillId="0" borderId="0" xfId="2" applyNumberFormat="1" applyFont="1" applyAlignment="1" applyProtection="1">
      <alignment horizontal="center" vertical="center"/>
    </xf>
    <xf numFmtId="177" fontId="3" fillId="0" borderId="0" xfId="2" applyNumberFormat="1" applyFont="1" applyAlignment="1" applyProtection="1">
      <alignment horizontal="right" vertical="center"/>
    </xf>
    <xf numFmtId="176" fontId="3" fillId="0" borderId="0" xfId="0" applyNumberFormat="1" applyFont="1">
      <alignment vertical="center"/>
    </xf>
    <xf numFmtId="38" fontId="3" fillId="0" borderId="0" xfId="2" applyFont="1" applyFill="1" applyAlignment="1" applyProtection="1">
      <alignment horizontal="center" vertical="center" shrinkToFit="1"/>
    </xf>
    <xf numFmtId="177" fontId="3" fillId="0" borderId="0" xfId="2" applyNumberFormat="1" applyFont="1" applyFill="1" applyAlignment="1" applyProtection="1">
      <alignment horizontal="center" vertical="center" shrinkToFit="1"/>
    </xf>
    <xf numFmtId="0" fontId="3" fillId="0" borderId="11" xfId="0" applyFont="1" applyBorder="1" applyAlignment="1">
      <alignment horizontal="center" vertical="center"/>
    </xf>
    <xf numFmtId="10" fontId="3" fillId="4" borderId="14" xfId="1" applyNumberFormat="1" applyFont="1" applyFill="1" applyBorder="1" applyAlignment="1" applyProtection="1">
      <alignment horizontal="right" vertical="center" shrinkToFit="1"/>
    </xf>
    <xf numFmtId="0" fontId="3" fillId="0" borderId="0" xfId="0" applyFont="1" applyProtection="1">
      <alignment vertical="center"/>
      <protection locked="0"/>
    </xf>
    <xf numFmtId="0" fontId="0" fillId="0" borderId="0" xfId="0" applyAlignment="1">
      <alignment horizontal="right" vertical="center"/>
    </xf>
    <xf numFmtId="0" fontId="3" fillId="0" borderId="11" xfId="0" applyFont="1" applyBorder="1" applyAlignment="1">
      <alignment horizontal="center" vertical="center" wrapText="1"/>
    </xf>
    <xf numFmtId="0" fontId="3" fillId="0" borderId="11" xfId="0" applyFont="1" applyBorder="1" applyAlignment="1" applyProtection="1">
      <alignment horizontal="center" vertical="center"/>
      <protection locked="0"/>
    </xf>
    <xf numFmtId="0" fontId="3" fillId="0" borderId="11" xfId="0" applyFont="1" applyBorder="1" applyAlignment="1" applyProtection="1">
      <alignment horizontal="center" vertical="center" wrapText="1"/>
      <protection locked="0"/>
    </xf>
    <xf numFmtId="0" fontId="3" fillId="0" borderId="30"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shrinkToFit="1"/>
    </xf>
    <xf numFmtId="0" fontId="8" fillId="0" borderId="0" xfId="0" applyFont="1" applyAlignment="1">
      <alignment horizontal="left" vertical="center"/>
    </xf>
    <xf numFmtId="0" fontId="10" fillId="0" borderId="0" xfId="0" applyFont="1">
      <alignment vertical="center"/>
    </xf>
    <xf numFmtId="0" fontId="9" fillId="0" borderId="0" xfId="0" applyFont="1">
      <alignment vertical="center"/>
    </xf>
    <xf numFmtId="179" fontId="3" fillId="5" borderId="11" xfId="0" applyNumberFormat="1" applyFont="1" applyFill="1" applyBorder="1">
      <alignment vertical="center"/>
    </xf>
    <xf numFmtId="179" fontId="3" fillId="5" borderId="32" xfId="0" applyNumberFormat="1" applyFont="1" applyFill="1" applyBorder="1">
      <alignment vertical="center"/>
    </xf>
    <xf numFmtId="0" fontId="3" fillId="0" borderId="33" xfId="0" applyFont="1" applyBorder="1" applyAlignment="1">
      <alignment vertical="center" wrapText="1"/>
    </xf>
    <xf numFmtId="0" fontId="3" fillId="0" borderId="34" xfId="0" applyFont="1" applyBorder="1" applyAlignment="1">
      <alignment vertical="center" wrapText="1"/>
    </xf>
    <xf numFmtId="0" fontId="7" fillId="0" borderId="35" xfId="0" applyFont="1" applyBorder="1" applyAlignment="1">
      <alignment vertical="center" wrapText="1"/>
    </xf>
    <xf numFmtId="179" fontId="3" fillId="5" borderId="36" xfId="0" applyNumberFormat="1" applyFont="1" applyFill="1" applyBorder="1">
      <alignment vertical="center"/>
    </xf>
    <xf numFmtId="179" fontId="3" fillId="5" borderId="37" xfId="0" applyNumberFormat="1" applyFont="1" applyFill="1" applyBorder="1">
      <alignment vertical="center"/>
    </xf>
    <xf numFmtId="179" fontId="3" fillId="5" borderId="38" xfId="0" applyNumberFormat="1" applyFont="1" applyFill="1" applyBorder="1">
      <alignment vertical="center"/>
    </xf>
    <xf numFmtId="179" fontId="3" fillId="5" borderId="39" xfId="0" applyNumberFormat="1" applyFont="1" applyFill="1" applyBorder="1">
      <alignment vertical="center"/>
    </xf>
    <xf numFmtId="179" fontId="3" fillId="5" borderId="40" xfId="0" applyNumberFormat="1" applyFont="1" applyFill="1" applyBorder="1">
      <alignment vertical="center"/>
    </xf>
    <xf numFmtId="179" fontId="3" fillId="5" borderId="41" xfId="0" applyNumberFormat="1" applyFont="1" applyFill="1" applyBorder="1">
      <alignment vertical="center"/>
    </xf>
    <xf numFmtId="179" fontId="3" fillId="5" borderId="42" xfId="0" applyNumberFormat="1" applyFont="1" applyFill="1" applyBorder="1">
      <alignment vertical="center"/>
    </xf>
    <xf numFmtId="178" fontId="3" fillId="6" borderId="21" xfId="0" applyNumberFormat="1" applyFont="1" applyFill="1" applyBorder="1" applyAlignment="1">
      <alignment horizontal="right" vertical="center" shrinkToFit="1"/>
    </xf>
    <xf numFmtId="178" fontId="3" fillId="6" borderId="22" xfId="0" applyNumberFormat="1" applyFont="1" applyFill="1" applyBorder="1" applyAlignment="1">
      <alignment horizontal="right" vertical="center" shrinkToFit="1"/>
    </xf>
    <xf numFmtId="10" fontId="3" fillId="6" borderId="23" xfId="1" applyNumberFormat="1" applyFont="1" applyFill="1" applyBorder="1" applyAlignment="1" applyProtection="1">
      <alignment horizontal="right" vertical="center" shrinkToFit="1"/>
    </xf>
    <xf numFmtId="0" fontId="3" fillId="0" borderId="8" xfId="0" applyFont="1" applyBorder="1" applyAlignment="1">
      <alignment horizontal="center" vertical="center" wrapText="1" shrinkToFit="1"/>
    </xf>
    <xf numFmtId="180" fontId="3" fillId="4" borderId="21" xfId="0" applyNumberFormat="1" applyFont="1" applyFill="1" applyBorder="1" applyAlignment="1">
      <alignment horizontal="right" vertical="center" shrinkToFit="1"/>
    </xf>
    <xf numFmtId="181" fontId="3" fillId="2" borderId="43" xfId="0" applyNumberFormat="1" applyFont="1" applyFill="1" applyBorder="1" applyAlignment="1" applyProtection="1">
      <alignment horizontal="right" vertical="center" shrinkToFit="1"/>
      <protection locked="0"/>
    </xf>
    <xf numFmtId="181" fontId="3" fillId="2" borderId="44" xfId="0" applyNumberFormat="1" applyFont="1" applyFill="1" applyBorder="1" applyAlignment="1" applyProtection="1">
      <alignment horizontal="right" vertical="center" shrinkToFit="1"/>
      <protection locked="0"/>
    </xf>
    <xf numFmtId="181" fontId="3" fillId="2" borderId="13" xfId="0" applyNumberFormat="1" applyFont="1" applyFill="1" applyBorder="1" applyAlignment="1" applyProtection="1">
      <alignment horizontal="right" vertical="center" shrinkToFit="1"/>
      <protection locked="0"/>
    </xf>
    <xf numFmtId="10" fontId="3" fillId="4" borderId="46" xfId="1" applyNumberFormat="1" applyFont="1" applyFill="1" applyBorder="1" applyAlignment="1" applyProtection="1">
      <alignment horizontal="right" vertical="center" shrinkToFit="1"/>
    </xf>
    <xf numFmtId="181" fontId="3" fillId="2" borderId="47" xfId="0" applyNumberFormat="1" applyFont="1" applyFill="1" applyBorder="1" applyAlignment="1" applyProtection="1">
      <alignment horizontal="right" vertical="center" shrinkToFit="1"/>
      <protection locked="0"/>
    </xf>
    <xf numFmtId="10" fontId="3" fillId="4" borderId="45" xfId="1" applyNumberFormat="1" applyFont="1" applyFill="1" applyBorder="1" applyAlignment="1" applyProtection="1">
      <alignment horizontal="right" vertical="center" shrinkToFit="1"/>
    </xf>
    <xf numFmtId="0" fontId="6" fillId="0" borderId="0" xfId="0" applyFont="1">
      <alignment vertical="center"/>
    </xf>
    <xf numFmtId="0" fontId="11" fillId="0" borderId="0" xfId="0" applyFont="1">
      <alignment vertical="center"/>
    </xf>
    <xf numFmtId="180" fontId="3" fillId="4" borderId="22" xfId="0" applyNumberFormat="1" applyFont="1" applyFill="1" applyBorder="1" applyAlignment="1">
      <alignment horizontal="right" vertical="center" shrinkToFit="1"/>
    </xf>
    <xf numFmtId="10" fontId="3" fillId="6" borderId="48" xfId="1" applyNumberFormat="1" applyFont="1" applyFill="1" applyBorder="1" applyAlignment="1" applyProtection="1">
      <alignment horizontal="right" vertical="center" shrinkToFit="1"/>
    </xf>
    <xf numFmtId="182" fontId="3" fillId="2" borderId="43" xfId="0" applyNumberFormat="1" applyFont="1" applyFill="1" applyBorder="1" applyAlignment="1" applyProtection="1">
      <alignment horizontal="right" vertical="center" shrinkToFit="1"/>
      <protection locked="0"/>
    </xf>
    <xf numFmtId="182" fontId="3" fillId="2" borderId="50" xfId="0" applyNumberFormat="1" applyFont="1" applyFill="1" applyBorder="1" applyAlignment="1" applyProtection="1">
      <alignment horizontal="right" vertical="center" shrinkToFit="1"/>
      <protection locked="0"/>
    </xf>
    <xf numFmtId="182" fontId="3" fillId="2" borderId="51" xfId="0" applyNumberFormat="1" applyFont="1" applyFill="1" applyBorder="1" applyAlignment="1" applyProtection="1">
      <alignment horizontal="right" vertical="center" shrinkToFit="1"/>
      <protection locked="0"/>
    </xf>
    <xf numFmtId="182" fontId="3" fillId="2" borderId="49" xfId="0" applyNumberFormat="1" applyFont="1" applyFill="1" applyBorder="1" applyAlignment="1" applyProtection="1">
      <alignment horizontal="right" vertical="center" shrinkToFit="1"/>
      <protection locked="0"/>
    </xf>
    <xf numFmtId="182" fontId="3" fillId="4" borderId="21" xfId="0" applyNumberFormat="1" applyFont="1" applyFill="1" applyBorder="1" applyAlignment="1">
      <alignment horizontal="right" vertical="center" shrinkToFit="1"/>
    </xf>
    <xf numFmtId="182" fontId="3" fillId="4" borderId="22" xfId="0" applyNumberFormat="1" applyFont="1" applyFill="1" applyBorder="1" applyAlignment="1">
      <alignment horizontal="right" vertical="center" shrinkToFit="1"/>
    </xf>
    <xf numFmtId="182" fontId="3" fillId="2" borderId="13" xfId="0" applyNumberFormat="1" applyFont="1" applyFill="1" applyBorder="1" applyAlignment="1" applyProtection="1">
      <alignment horizontal="right" vertical="center" shrinkToFit="1"/>
      <protection locked="0"/>
    </xf>
    <xf numFmtId="0" fontId="3" fillId="0" borderId="28"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6" fillId="0" borderId="31" xfId="0" applyFont="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3" fillId="0" borderId="28" xfId="0" applyFont="1" applyBorder="1" applyAlignment="1">
      <alignment horizontal="left" vertical="center" wrapText="1"/>
    </xf>
    <xf numFmtId="0" fontId="3" fillId="0" borderId="12" xfId="0" applyFont="1" applyBorder="1" applyAlignment="1">
      <alignment horizontal="left" vertical="center" wrapText="1"/>
    </xf>
    <xf numFmtId="0" fontId="3" fillId="0" borderId="29" xfId="0" applyFont="1" applyBorder="1" applyAlignment="1">
      <alignment horizontal="left" vertical="center" wrapText="1"/>
    </xf>
    <xf numFmtId="0" fontId="3" fillId="0" borderId="0" xfId="0" applyFont="1" applyBorder="1" applyAlignment="1">
      <alignment horizontal="center" vertical="center" wrapText="1"/>
    </xf>
    <xf numFmtId="0" fontId="3" fillId="0" borderId="52" xfId="0" applyFont="1" applyBorder="1" applyAlignment="1" applyProtection="1">
      <alignment horizontal="center" vertical="center"/>
      <protection locked="0"/>
    </xf>
    <xf numFmtId="0" fontId="3" fillId="0" borderId="53" xfId="0" applyFont="1" applyBorder="1" applyAlignment="1" applyProtection="1">
      <alignment horizontal="left" vertical="center"/>
      <protection locked="0"/>
    </xf>
    <xf numFmtId="0" fontId="3" fillId="0" borderId="0" xfId="0" applyFont="1" applyAlignment="1">
      <alignment vertical="center" shrinkToFit="1"/>
    </xf>
    <xf numFmtId="0" fontId="3" fillId="0" borderId="0" xfId="0" applyFont="1" applyAlignment="1">
      <alignment vertical="center"/>
    </xf>
  </cellXfs>
  <cellStyles count="3">
    <cellStyle name="パーセント" xfId="1" builtinId="5"/>
    <cellStyle name="桁区切り" xfId="2" builtinId="6"/>
    <cellStyle name="標準" xfId="0" builtinId="0"/>
  </cellStyles>
  <dxfs count="2">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9"/>
  <sheetViews>
    <sheetView tabSelected="1" view="pageBreakPreview" zoomScale="70" zoomScaleNormal="100" zoomScaleSheetLayoutView="70" workbookViewId="0">
      <selection activeCell="B5" sqref="B5:D5"/>
    </sheetView>
  </sheetViews>
  <sheetFormatPr defaultColWidth="9" defaultRowHeight="13.5" x14ac:dyDescent="0.15"/>
  <cols>
    <col min="1" max="1" width="18.125" style="15" customWidth="1"/>
    <col min="2" max="11" width="16.25" style="15" customWidth="1"/>
    <col min="12" max="12" width="9" style="15" hidden="1" customWidth="1"/>
    <col min="13" max="13" width="10.5" style="15" bestFit="1" customWidth="1"/>
    <col min="14" max="15" width="9.5" style="15" bestFit="1" customWidth="1"/>
    <col min="16" max="16" width="10.25" style="15" customWidth="1"/>
    <col min="17" max="16384" width="9" style="15"/>
  </cols>
  <sheetData>
    <row r="1" spans="1:17" ht="21" customHeight="1" x14ac:dyDescent="0.15">
      <c r="A1" s="111" t="s">
        <v>78</v>
      </c>
      <c r="B1" s="110"/>
      <c r="C1" s="11"/>
      <c r="D1" s="12"/>
      <c r="E1" s="13"/>
      <c r="F1" s="13"/>
      <c r="G1" s="13"/>
      <c r="H1" s="13"/>
      <c r="I1" s="13"/>
      <c r="J1" s="13"/>
      <c r="K1" s="14"/>
    </row>
    <row r="2" spans="1:17" ht="21" customHeight="1" x14ac:dyDescent="0.15">
      <c r="A2" s="56"/>
      <c r="B2" s="56"/>
      <c r="C2" s="11"/>
      <c r="D2" s="12"/>
      <c r="E2" s="13"/>
      <c r="F2" s="13"/>
      <c r="G2" s="13"/>
      <c r="H2" s="13"/>
      <c r="I2" s="13"/>
      <c r="J2" s="13"/>
      <c r="K2" s="50"/>
      <c r="P2" s="50" t="s">
        <v>54</v>
      </c>
    </row>
    <row r="3" spans="1:17" ht="21" customHeight="1" x14ac:dyDescent="0.15">
      <c r="A3" s="102" t="s">
        <v>53</v>
      </c>
      <c r="B3" s="102"/>
      <c r="C3" s="102"/>
      <c r="D3" s="102"/>
      <c r="E3" s="102"/>
      <c r="F3" s="102"/>
      <c r="G3" s="102"/>
      <c r="H3" s="102"/>
      <c r="I3" s="102"/>
      <c r="J3" s="102"/>
      <c r="K3" s="102"/>
    </row>
    <row r="4" spans="1:17" ht="21" customHeight="1" x14ac:dyDescent="0.15">
      <c r="D4" s="44"/>
      <c r="E4" s="45"/>
      <c r="F4" s="45"/>
      <c r="G4" s="45"/>
      <c r="H4" s="45"/>
      <c r="I4" s="45"/>
      <c r="J4" s="45"/>
      <c r="K4" s="46"/>
    </row>
    <row r="5" spans="1:17" ht="25.5" customHeight="1" x14ac:dyDescent="0.15">
      <c r="A5" s="47" t="s">
        <v>52</v>
      </c>
      <c r="B5" s="99"/>
      <c r="C5" s="103"/>
      <c r="D5" s="100"/>
      <c r="E5" s="52" t="s">
        <v>80</v>
      </c>
      <c r="F5" s="99" t="s">
        <v>0</v>
      </c>
      <c r="G5" s="100"/>
      <c r="H5" s="108"/>
      <c r="I5" s="109"/>
      <c r="J5" s="109"/>
      <c r="K5" s="107"/>
      <c r="L5" s="55"/>
      <c r="M5" s="55"/>
      <c r="N5" s="55"/>
    </row>
    <row r="6" spans="1:17" ht="25.5" customHeight="1" x14ac:dyDescent="0.15">
      <c r="A6" s="51" t="s">
        <v>81</v>
      </c>
      <c r="B6" s="104"/>
      <c r="C6" s="105"/>
      <c r="D6" s="106"/>
      <c r="E6" s="53" t="s">
        <v>1</v>
      </c>
      <c r="F6" s="99"/>
      <c r="G6" s="100"/>
      <c r="H6" s="47" t="s">
        <v>2</v>
      </c>
      <c r="I6" s="97"/>
      <c r="J6" s="98"/>
      <c r="K6" s="54"/>
      <c r="L6" s="49"/>
      <c r="M6" s="49"/>
      <c r="N6" s="49"/>
    </row>
    <row r="7" spans="1:17" ht="25.5" customHeight="1" x14ac:dyDescent="0.15">
      <c r="A7" s="51" t="s">
        <v>82</v>
      </c>
      <c r="B7" s="94"/>
      <c r="C7" s="95"/>
      <c r="D7" s="96"/>
      <c r="E7" s="52" t="s">
        <v>3</v>
      </c>
      <c r="F7" s="97"/>
      <c r="G7" s="98"/>
      <c r="H7" s="52" t="s">
        <v>4</v>
      </c>
      <c r="I7" s="99"/>
      <c r="J7" s="100"/>
      <c r="K7" s="49"/>
      <c r="L7" s="15" t="s">
        <v>5</v>
      </c>
    </row>
    <row r="8" spans="1:17" ht="21" customHeight="1" thickBot="1" x14ac:dyDescent="0.2">
      <c r="A8" s="56"/>
      <c r="B8" s="11"/>
      <c r="C8" s="11"/>
      <c r="D8" s="12"/>
      <c r="E8" s="13"/>
      <c r="F8" s="101"/>
      <c r="G8" s="101"/>
      <c r="H8" s="13"/>
      <c r="I8" s="13"/>
      <c r="J8" s="13"/>
      <c r="K8" s="14"/>
      <c r="L8" s="15" t="s">
        <v>6</v>
      </c>
      <c r="M8" s="15" t="s">
        <v>51</v>
      </c>
    </row>
    <row r="9" spans="1:17" ht="33.6" customHeight="1" thickTop="1" x14ac:dyDescent="0.15">
      <c r="A9" s="1" t="s">
        <v>7</v>
      </c>
      <c r="B9" s="2" t="s">
        <v>63</v>
      </c>
      <c r="C9" s="3" t="s">
        <v>64</v>
      </c>
      <c r="D9" s="4" t="s">
        <v>8</v>
      </c>
      <c r="E9" s="5" t="s">
        <v>9</v>
      </c>
      <c r="F9" s="6" t="s">
        <v>10</v>
      </c>
      <c r="G9" s="6" t="s">
        <v>11</v>
      </c>
      <c r="H9" s="7" t="s">
        <v>12</v>
      </c>
      <c r="I9" s="8" t="s">
        <v>13</v>
      </c>
      <c r="J9" s="9" t="s">
        <v>14</v>
      </c>
      <c r="K9" s="10" t="s">
        <v>15</v>
      </c>
      <c r="L9" s="15" t="s">
        <v>16</v>
      </c>
      <c r="M9" s="62" t="s">
        <v>34</v>
      </c>
      <c r="N9" s="63" t="s">
        <v>35</v>
      </c>
      <c r="O9" s="63" t="s">
        <v>36</v>
      </c>
      <c r="P9" s="64" t="s">
        <v>37</v>
      </c>
    </row>
    <row r="10" spans="1:17" ht="21" customHeight="1" x14ac:dyDescent="0.15">
      <c r="A10" s="16" t="s">
        <v>17</v>
      </c>
      <c r="B10" s="77"/>
      <c r="C10" s="79"/>
      <c r="D10" s="80">
        <f t="shared" ref="D10:D25" si="0">IF(AND(B10="",C10=""),0,ROUNDDOWN(C10/B10,4))</f>
        <v>0</v>
      </c>
      <c r="E10" s="17"/>
      <c r="F10" s="18"/>
      <c r="G10" s="18"/>
      <c r="H10" s="19"/>
      <c r="I10" s="19"/>
      <c r="J10" s="20">
        <f>IF(E10="",0,SUM(E10:I10))</f>
        <v>0</v>
      </c>
      <c r="K10" s="21">
        <f>IF(J10="",0,ROUNDDOWN(J10*D10,0))</f>
        <v>0</v>
      </c>
      <c r="L10" s="15" t="s">
        <v>18</v>
      </c>
      <c r="M10" s="65">
        <f>ROUND((E10+F10+H10)*D10,0)</f>
        <v>0</v>
      </c>
      <c r="N10" s="60">
        <f t="shared" ref="N10:N20" si="1">ROUND(G10*D10,0)</f>
        <v>0</v>
      </c>
      <c r="O10" s="60">
        <f t="shared" ref="O10:O20" si="2">ROUND(I10*D10,0)</f>
        <v>0</v>
      </c>
      <c r="P10" s="66">
        <f>SUM(M10:O10)</f>
        <v>0</v>
      </c>
      <c r="Q10" s="15" t="str">
        <f t="shared" ref="Q10:Q20" si="3">IF(P10=K10,"○","要調整")</f>
        <v>○</v>
      </c>
    </row>
    <row r="11" spans="1:17" ht="21" customHeight="1" x14ac:dyDescent="0.15">
      <c r="A11" s="16" t="s">
        <v>19</v>
      </c>
      <c r="B11" s="77"/>
      <c r="C11" s="79"/>
      <c r="D11" s="80">
        <f t="shared" si="0"/>
        <v>0</v>
      </c>
      <c r="E11" s="17"/>
      <c r="F11" s="18"/>
      <c r="G11" s="18"/>
      <c r="H11" s="19"/>
      <c r="I11" s="19"/>
      <c r="J11" s="20">
        <f>IF(E11="",0,SUM(E11:I11))</f>
        <v>0</v>
      </c>
      <c r="K11" s="21">
        <f>IF(J11="",0,ROUNDDOWN(J11*D11,0))</f>
        <v>0</v>
      </c>
      <c r="L11" s="15" t="s">
        <v>20</v>
      </c>
      <c r="M11" s="65">
        <f t="shared" ref="M11:M20" si="4">ROUND((E11+F11+H11)*D11,0)</f>
        <v>0</v>
      </c>
      <c r="N11" s="60">
        <f t="shared" si="1"/>
        <v>0</v>
      </c>
      <c r="O11" s="60">
        <f t="shared" si="2"/>
        <v>0</v>
      </c>
      <c r="P11" s="66">
        <f t="shared" ref="P11:P20" si="5">SUM(M11:O11)</f>
        <v>0</v>
      </c>
      <c r="Q11" s="15" t="str">
        <f t="shared" si="3"/>
        <v>○</v>
      </c>
    </row>
    <row r="12" spans="1:17" ht="21" customHeight="1" x14ac:dyDescent="0.15">
      <c r="A12" s="16" t="s">
        <v>21</v>
      </c>
      <c r="B12" s="77"/>
      <c r="C12" s="79"/>
      <c r="D12" s="80">
        <f t="shared" si="0"/>
        <v>0</v>
      </c>
      <c r="E12" s="17"/>
      <c r="F12" s="18"/>
      <c r="G12" s="18"/>
      <c r="H12" s="19"/>
      <c r="I12" s="19"/>
      <c r="J12" s="20">
        <f t="shared" ref="J12:J20" si="6">IF(E12="",0,SUM(E12:I12))</f>
        <v>0</v>
      </c>
      <c r="K12" s="21">
        <f t="shared" ref="K12:K20" si="7">IF(J12="",0,ROUNDDOWN(J12*D12,0))</f>
        <v>0</v>
      </c>
      <c r="M12" s="65">
        <f t="shared" si="4"/>
        <v>0</v>
      </c>
      <c r="N12" s="60">
        <f t="shared" si="1"/>
        <v>0</v>
      </c>
      <c r="O12" s="60">
        <f t="shared" si="2"/>
        <v>0</v>
      </c>
      <c r="P12" s="66">
        <f t="shared" si="5"/>
        <v>0</v>
      </c>
      <c r="Q12" s="15" t="str">
        <f t="shared" si="3"/>
        <v>○</v>
      </c>
    </row>
    <row r="13" spans="1:17" ht="21" customHeight="1" x14ac:dyDescent="0.15">
      <c r="A13" s="16" t="s">
        <v>22</v>
      </c>
      <c r="B13" s="77"/>
      <c r="C13" s="79"/>
      <c r="D13" s="80">
        <f t="shared" si="0"/>
        <v>0</v>
      </c>
      <c r="E13" s="17"/>
      <c r="F13" s="18"/>
      <c r="G13" s="18"/>
      <c r="H13" s="19"/>
      <c r="I13" s="19"/>
      <c r="J13" s="20">
        <f t="shared" si="6"/>
        <v>0</v>
      </c>
      <c r="K13" s="21">
        <f t="shared" si="7"/>
        <v>0</v>
      </c>
      <c r="M13" s="65">
        <f t="shared" si="4"/>
        <v>0</v>
      </c>
      <c r="N13" s="60">
        <f t="shared" si="1"/>
        <v>0</v>
      </c>
      <c r="O13" s="60">
        <f t="shared" si="2"/>
        <v>0</v>
      </c>
      <c r="P13" s="66">
        <f t="shared" si="5"/>
        <v>0</v>
      </c>
      <c r="Q13" s="15" t="str">
        <f t="shared" si="3"/>
        <v>○</v>
      </c>
    </row>
    <row r="14" spans="1:17" ht="21" customHeight="1" x14ac:dyDescent="0.15">
      <c r="A14" s="16" t="s">
        <v>23</v>
      </c>
      <c r="B14" s="77"/>
      <c r="C14" s="79"/>
      <c r="D14" s="80">
        <f t="shared" si="0"/>
        <v>0</v>
      </c>
      <c r="E14" s="17"/>
      <c r="F14" s="18"/>
      <c r="G14" s="18"/>
      <c r="H14" s="19"/>
      <c r="I14" s="19"/>
      <c r="J14" s="20">
        <f t="shared" si="6"/>
        <v>0</v>
      </c>
      <c r="K14" s="21">
        <f t="shared" si="7"/>
        <v>0</v>
      </c>
      <c r="M14" s="65">
        <f t="shared" si="4"/>
        <v>0</v>
      </c>
      <c r="N14" s="60">
        <f t="shared" si="1"/>
        <v>0</v>
      </c>
      <c r="O14" s="60">
        <f t="shared" si="2"/>
        <v>0</v>
      </c>
      <c r="P14" s="66">
        <f t="shared" si="5"/>
        <v>0</v>
      </c>
      <c r="Q14" s="15" t="str">
        <f t="shared" si="3"/>
        <v>○</v>
      </c>
    </row>
    <row r="15" spans="1:17" ht="21" customHeight="1" x14ac:dyDescent="0.15">
      <c r="A15" s="16" t="s">
        <v>24</v>
      </c>
      <c r="B15" s="77"/>
      <c r="C15" s="79"/>
      <c r="D15" s="80">
        <f t="shared" si="0"/>
        <v>0</v>
      </c>
      <c r="E15" s="17"/>
      <c r="F15" s="18"/>
      <c r="G15" s="18"/>
      <c r="H15" s="19"/>
      <c r="I15" s="19"/>
      <c r="J15" s="20">
        <f t="shared" si="6"/>
        <v>0</v>
      </c>
      <c r="K15" s="21">
        <f t="shared" si="7"/>
        <v>0</v>
      </c>
      <c r="M15" s="65">
        <f t="shared" si="4"/>
        <v>0</v>
      </c>
      <c r="N15" s="60">
        <f t="shared" si="1"/>
        <v>0</v>
      </c>
      <c r="O15" s="60">
        <f t="shared" si="2"/>
        <v>0</v>
      </c>
      <c r="P15" s="66">
        <f t="shared" si="5"/>
        <v>0</v>
      </c>
      <c r="Q15" s="15" t="str">
        <f t="shared" si="3"/>
        <v>○</v>
      </c>
    </row>
    <row r="16" spans="1:17" ht="21" customHeight="1" x14ac:dyDescent="0.15">
      <c r="A16" s="16" t="s">
        <v>25</v>
      </c>
      <c r="B16" s="77"/>
      <c r="C16" s="79"/>
      <c r="D16" s="80">
        <f t="shared" si="0"/>
        <v>0</v>
      </c>
      <c r="E16" s="17"/>
      <c r="F16" s="18"/>
      <c r="G16" s="18"/>
      <c r="H16" s="19"/>
      <c r="I16" s="19"/>
      <c r="J16" s="20">
        <f t="shared" si="6"/>
        <v>0</v>
      </c>
      <c r="K16" s="21">
        <f t="shared" si="7"/>
        <v>0</v>
      </c>
      <c r="M16" s="65">
        <f t="shared" si="4"/>
        <v>0</v>
      </c>
      <c r="N16" s="60">
        <f t="shared" si="1"/>
        <v>0</v>
      </c>
      <c r="O16" s="60">
        <f t="shared" si="2"/>
        <v>0</v>
      </c>
      <c r="P16" s="66">
        <f t="shared" si="5"/>
        <v>0</v>
      </c>
      <c r="Q16" s="15" t="str">
        <f t="shared" si="3"/>
        <v>○</v>
      </c>
    </row>
    <row r="17" spans="1:17" ht="21" customHeight="1" x14ac:dyDescent="0.15">
      <c r="A17" s="16" t="s">
        <v>26</v>
      </c>
      <c r="B17" s="77"/>
      <c r="C17" s="79"/>
      <c r="D17" s="80">
        <f t="shared" si="0"/>
        <v>0</v>
      </c>
      <c r="E17" s="17"/>
      <c r="F17" s="18"/>
      <c r="G17" s="18"/>
      <c r="H17" s="19"/>
      <c r="I17" s="19"/>
      <c r="J17" s="20">
        <f t="shared" si="6"/>
        <v>0</v>
      </c>
      <c r="K17" s="21">
        <f t="shared" si="7"/>
        <v>0</v>
      </c>
      <c r="M17" s="65">
        <f t="shared" si="4"/>
        <v>0</v>
      </c>
      <c r="N17" s="60">
        <f t="shared" si="1"/>
        <v>0</v>
      </c>
      <c r="O17" s="60">
        <f t="shared" si="2"/>
        <v>0</v>
      </c>
      <c r="P17" s="66">
        <f t="shared" si="5"/>
        <v>0</v>
      </c>
      <c r="Q17" s="15" t="str">
        <f t="shared" si="3"/>
        <v>○</v>
      </c>
    </row>
    <row r="18" spans="1:17" ht="21" customHeight="1" x14ac:dyDescent="0.15">
      <c r="A18" s="16" t="s">
        <v>27</v>
      </c>
      <c r="B18" s="77"/>
      <c r="C18" s="79"/>
      <c r="D18" s="80">
        <f t="shared" si="0"/>
        <v>0</v>
      </c>
      <c r="E18" s="17"/>
      <c r="F18" s="18"/>
      <c r="G18" s="18"/>
      <c r="H18" s="19"/>
      <c r="I18" s="19"/>
      <c r="J18" s="20">
        <f t="shared" si="6"/>
        <v>0</v>
      </c>
      <c r="K18" s="21">
        <f t="shared" si="7"/>
        <v>0</v>
      </c>
      <c r="M18" s="65">
        <f t="shared" si="4"/>
        <v>0</v>
      </c>
      <c r="N18" s="60">
        <f t="shared" si="1"/>
        <v>0</v>
      </c>
      <c r="O18" s="60">
        <f t="shared" si="2"/>
        <v>0</v>
      </c>
      <c r="P18" s="66">
        <f t="shared" si="5"/>
        <v>0</v>
      </c>
      <c r="Q18" s="15" t="str">
        <f t="shared" si="3"/>
        <v>○</v>
      </c>
    </row>
    <row r="19" spans="1:17" ht="21" customHeight="1" x14ac:dyDescent="0.15">
      <c r="A19" s="16" t="s">
        <v>28</v>
      </c>
      <c r="B19" s="77"/>
      <c r="C19" s="79"/>
      <c r="D19" s="80">
        <f t="shared" si="0"/>
        <v>0</v>
      </c>
      <c r="E19" s="17"/>
      <c r="F19" s="18"/>
      <c r="G19" s="18"/>
      <c r="H19" s="19"/>
      <c r="I19" s="19"/>
      <c r="J19" s="20">
        <f t="shared" si="6"/>
        <v>0</v>
      </c>
      <c r="K19" s="21">
        <f t="shared" si="7"/>
        <v>0</v>
      </c>
      <c r="M19" s="65">
        <f t="shared" si="4"/>
        <v>0</v>
      </c>
      <c r="N19" s="60">
        <f t="shared" si="1"/>
        <v>0</v>
      </c>
      <c r="O19" s="60">
        <f t="shared" si="2"/>
        <v>0</v>
      </c>
      <c r="P19" s="66">
        <f t="shared" si="5"/>
        <v>0</v>
      </c>
      <c r="Q19" s="15" t="str">
        <f t="shared" si="3"/>
        <v>○</v>
      </c>
    </row>
    <row r="20" spans="1:17" ht="21" customHeight="1" x14ac:dyDescent="0.15">
      <c r="A20" s="16" t="s">
        <v>29</v>
      </c>
      <c r="B20" s="77"/>
      <c r="C20" s="79"/>
      <c r="D20" s="80">
        <f t="shared" si="0"/>
        <v>0</v>
      </c>
      <c r="E20" s="17"/>
      <c r="F20" s="18"/>
      <c r="G20" s="18"/>
      <c r="H20" s="19"/>
      <c r="I20" s="19"/>
      <c r="J20" s="20">
        <f t="shared" si="6"/>
        <v>0</v>
      </c>
      <c r="K20" s="21">
        <f t="shared" si="7"/>
        <v>0</v>
      </c>
      <c r="M20" s="65">
        <f t="shared" si="4"/>
        <v>0</v>
      </c>
      <c r="N20" s="60">
        <f t="shared" si="1"/>
        <v>0</v>
      </c>
      <c r="O20" s="60">
        <f t="shared" si="2"/>
        <v>0</v>
      </c>
      <c r="P20" s="66">
        <f t="shared" si="5"/>
        <v>0</v>
      </c>
      <c r="Q20" s="15" t="str">
        <f t="shared" si="3"/>
        <v>○</v>
      </c>
    </row>
    <row r="21" spans="1:17" ht="21" customHeight="1" thickBot="1" x14ac:dyDescent="0.2">
      <c r="A21" s="22" t="s">
        <v>30</v>
      </c>
      <c r="B21" s="78"/>
      <c r="C21" s="81"/>
      <c r="D21" s="82">
        <f t="shared" si="0"/>
        <v>0</v>
      </c>
      <c r="E21" s="23"/>
      <c r="F21" s="24"/>
      <c r="G21" s="24"/>
      <c r="H21" s="25"/>
      <c r="I21" s="25"/>
      <c r="J21" s="20">
        <f>IF(E21="",0,SUM(E21:I21))</f>
        <v>0</v>
      </c>
      <c r="K21" s="21">
        <f>IF(J21="",0,ROUNDDOWN(J21*D21,0))</f>
        <v>0</v>
      </c>
      <c r="M21" s="67">
        <f>ROUND((E21+F21+H21)*D21,0)</f>
        <v>0</v>
      </c>
      <c r="N21" s="61">
        <f>ROUND(G21*D21,0)</f>
        <v>0</v>
      </c>
      <c r="O21" s="61">
        <f>ROUND(I21*D21,0)</f>
        <v>0</v>
      </c>
      <c r="P21" s="68">
        <f>SUM(M21:O21)</f>
        <v>0</v>
      </c>
      <c r="Q21" s="15" t="str">
        <f>IF(P21=K21,"○","要調整")</f>
        <v>○</v>
      </c>
    </row>
    <row r="22" spans="1:17" ht="21" customHeight="1" thickTop="1" thickBot="1" x14ac:dyDescent="0.2">
      <c r="A22" s="26" t="s">
        <v>57</v>
      </c>
      <c r="B22" s="76">
        <f>SUM(B7:B18)</f>
        <v>0</v>
      </c>
      <c r="C22" s="85">
        <f>SUM(C7:C18)</f>
        <v>0</v>
      </c>
      <c r="D22" s="86"/>
      <c r="E22" s="27">
        <f>SUM(E7:E21)</f>
        <v>0</v>
      </c>
      <c r="F22" s="28">
        <f>SUM(F7:F21)</f>
        <v>0</v>
      </c>
      <c r="G22" s="28">
        <f>SUM(G7:G21)</f>
        <v>0</v>
      </c>
      <c r="H22" s="28">
        <f>SUM(H7:H21)</f>
        <v>0</v>
      </c>
      <c r="I22" s="29">
        <f>SUM(I7:I21)</f>
        <v>0</v>
      </c>
      <c r="J22" s="30">
        <f>SUM(E22:I22)</f>
        <v>0</v>
      </c>
      <c r="K22" s="31">
        <f>SUM(K7:K21)</f>
        <v>0</v>
      </c>
      <c r="L22" s="15">
        <f t="shared" ref="L22:P22" si="8">SUM(L7:L21)</f>
        <v>0</v>
      </c>
      <c r="M22" s="69">
        <f t="shared" si="8"/>
        <v>0</v>
      </c>
      <c r="N22" s="70">
        <f t="shared" si="8"/>
        <v>0</v>
      </c>
      <c r="O22" s="70">
        <f t="shared" si="8"/>
        <v>0</v>
      </c>
      <c r="P22" s="71">
        <f t="shared" si="8"/>
        <v>0</v>
      </c>
    </row>
    <row r="23" spans="1:17" ht="35.25" customHeight="1" thickTop="1" x14ac:dyDescent="0.15">
      <c r="A23" s="75" t="s">
        <v>59</v>
      </c>
      <c r="B23" s="77"/>
      <c r="C23" s="79"/>
      <c r="D23" s="48">
        <f t="shared" si="0"/>
        <v>0</v>
      </c>
      <c r="E23" s="17"/>
      <c r="F23" s="18"/>
      <c r="G23" s="18"/>
      <c r="H23" s="19"/>
      <c r="I23" s="19"/>
      <c r="J23" s="20">
        <f>IF(E23="",0,SUM(E23:I23))</f>
        <v>0</v>
      </c>
      <c r="K23" s="21">
        <f>IF(J23="",0,ROUNDDOWN(J23*D23,0))</f>
        <v>0</v>
      </c>
      <c r="M23" s="65">
        <f>ROUND((E23+F23+H23)*D23,0)</f>
        <v>0</v>
      </c>
      <c r="N23" s="60">
        <f>ROUND(G23*D23,0)</f>
        <v>0</v>
      </c>
      <c r="O23" s="60">
        <f>ROUND(I23*D23,0)</f>
        <v>0</v>
      </c>
      <c r="P23" s="66">
        <f>SUM(M23:O23)</f>
        <v>0</v>
      </c>
      <c r="Q23" s="15" t="str">
        <f>IF(P23=K23,"○","要調整")</f>
        <v>○</v>
      </c>
    </row>
    <row r="24" spans="1:17" ht="33" customHeight="1" x14ac:dyDescent="0.15">
      <c r="A24" s="75" t="s">
        <v>59</v>
      </c>
      <c r="B24" s="77"/>
      <c r="C24" s="79"/>
      <c r="D24" s="48">
        <f t="shared" si="0"/>
        <v>0</v>
      </c>
      <c r="E24" s="17"/>
      <c r="F24" s="18"/>
      <c r="G24" s="18"/>
      <c r="H24" s="19"/>
      <c r="I24" s="19"/>
      <c r="J24" s="20">
        <f>IF(E24="",0,SUM(E24:I24))</f>
        <v>0</v>
      </c>
      <c r="K24" s="21">
        <f>IF(J24="",0,ROUNDDOWN(J24*D24,0))</f>
        <v>0</v>
      </c>
      <c r="M24" s="65">
        <f>ROUND((E24+F24+H24)*D24,0)</f>
        <v>0</v>
      </c>
      <c r="N24" s="60">
        <f>ROUND(G24*D24,0)</f>
        <v>0</v>
      </c>
      <c r="O24" s="60">
        <f>ROUND(I24*D24,0)</f>
        <v>0</v>
      </c>
      <c r="P24" s="66">
        <f>SUM(M24:O24)</f>
        <v>0</v>
      </c>
      <c r="Q24" s="15" t="str">
        <f>IF(P24=K24,"○","要調整")</f>
        <v>○</v>
      </c>
    </row>
    <row r="25" spans="1:17" ht="33" customHeight="1" thickBot="1" x14ac:dyDescent="0.2">
      <c r="A25" s="75" t="s">
        <v>59</v>
      </c>
      <c r="B25" s="77"/>
      <c r="C25" s="79"/>
      <c r="D25" s="48">
        <f t="shared" si="0"/>
        <v>0</v>
      </c>
      <c r="E25" s="17"/>
      <c r="F25" s="18"/>
      <c r="G25" s="18"/>
      <c r="H25" s="19"/>
      <c r="I25" s="19"/>
      <c r="J25" s="20">
        <f>IF(E25="",0,SUM(E25:I25))</f>
        <v>0</v>
      </c>
      <c r="K25" s="21">
        <f>IF(J25="",0,ROUNDDOWN(J25*D25,0))</f>
        <v>0</v>
      </c>
      <c r="M25" s="65">
        <f>ROUND((E25+F25+H25)*D25,0)</f>
        <v>0</v>
      </c>
      <c r="N25" s="60">
        <f>ROUND(G25*D25,0)</f>
        <v>0</v>
      </c>
      <c r="O25" s="60">
        <f>ROUND(I25*D25,0)</f>
        <v>0</v>
      </c>
      <c r="P25" s="66">
        <f>SUM(M25:O25)</f>
        <v>0</v>
      </c>
      <c r="Q25" s="15" t="str">
        <f>IF(P25=K25,"○","要調整")</f>
        <v>○</v>
      </c>
    </row>
    <row r="26" spans="1:17" ht="21" customHeight="1" thickTop="1" thickBot="1" x14ac:dyDescent="0.2">
      <c r="A26" s="26" t="s">
        <v>58</v>
      </c>
      <c r="B26" s="72"/>
      <c r="C26" s="73"/>
      <c r="D26" s="74"/>
      <c r="E26" s="27">
        <f>SUM(E22:E24)</f>
        <v>0</v>
      </c>
      <c r="F26" s="28">
        <f t="shared" ref="F26:K26" si="9">SUM(F22:F24)</f>
        <v>0</v>
      </c>
      <c r="G26" s="28">
        <f t="shared" si="9"/>
        <v>0</v>
      </c>
      <c r="H26" s="28">
        <f t="shared" si="9"/>
        <v>0</v>
      </c>
      <c r="I26" s="29">
        <f t="shared" si="9"/>
        <v>0</v>
      </c>
      <c r="J26" s="30">
        <f t="shared" si="9"/>
        <v>0</v>
      </c>
      <c r="K26" s="31">
        <f t="shared" si="9"/>
        <v>0</v>
      </c>
      <c r="L26" s="15">
        <f t="shared" ref="L26" si="10">SUM(L22:L24)</f>
        <v>0</v>
      </c>
      <c r="M26" s="69">
        <f t="shared" ref="M26" si="11">SUM(M22:M24)</f>
        <v>0</v>
      </c>
      <c r="N26" s="70">
        <f t="shared" ref="N26" si="12">SUM(N22:N24)</f>
        <v>0</v>
      </c>
      <c r="O26" s="70">
        <f t="shared" ref="O26" si="13">SUM(O22:O24)</f>
        <v>0</v>
      </c>
      <c r="P26" s="71">
        <f t="shared" ref="P26" si="14">SUM(P22:P24)</f>
        <v>0</v>
      </c>
    </row>
    <row r="27" spans="1:17" ht="13.15" customHeight="1" thickTop="1" x14ac:dyDescent="0.15">
      <c r="A27" s="11"/>
      <c r="B27" s="32"/>
      <c r="C27" s="32"/>
      <c r="D27" s="33"/>
      <c r="E27" s="34"/>
      <c r="F27" s="34"/>
      <c r="G27" s="34"/>
      <c r="H27" s="34"/>
      <c r="I27" s="34"/>
      <c r="J27" s="34"/>
      <c r="K27" s="34"/>
      <c r="M27" s="58" t="s">
        <v>43</v>
      </c>
    </row>
    <row r="28" spans="1:17" ht="15" customHeight="1" x14ac:dyDescent="0.15">
      <c r="A28" s="57" t="s">
        <v>55</v>
      </c>
      <c r="B28" s="35"/>
      <c r="C28" s="35"/>
      <c r="D28" s="36"/>
      <c r="E28" s="37"/>
      <c r="F28" s="37"/>
      <c r="G28" s="37"/>
      <c r="H28" s="37"/>
      <c r="I28" s="37"/>
      <c r="J28" s="37"/>
      <c r="K28" s="38"/>
      <c r="M28" s="58" t="s">
        <v>56</v>
      </c>
    </row>
    <row r="29" spans="1:17" ht="15" customHeight="1" x14ac:dyDescent="0.15">
      <c r="A29" s="35" t="s">
        <v>31</v>
      </c>
      <c r="B29" s="39"/>
      <c r="C29" s="39"/>
      <c r="D29" s="40"/>
      <c r="E29" s="41"/>
      <c r="F29" s="41"/>
      <c r="G29" s="41"/>
      <c r="H29" s="41"/>
      <c r="I29" s="41"/>
      <c r="J29" s="41"/>
      <c r="K29" s="42"/>
      <c r="M29" s="58" t="s">
        <v>44</v>
      </c>
    </row>
    <row r="30" spans="1:17" ht="15" customHeight="1" x14ac:dyDescent="0.15">
      <c r="A30" s="35" t="s">
        <v>32</v>
      </c>
      <c r="B30" s="39"/>
      <c r="C30" s="39"/>
      <c r="D30" s="40"/>
      <c r="E30" s="41"/>
      <c r="F30" s="41"/>
      <c r="G30" s="41"/>
      <c r="H30" s="41"/>
      <c r="I30" s="41"/>
      <c r="J30" s="41"/>
      <c r="K30" s="42"/>
      <c r="M30" s="15" t="s">
        <v>45</v>
      </c>
    </row>
    <row r="31" spans="1:17" ht="15" customHeight="1" x14ac:dyDescent="0.15">
      <c r="A31" s="57" t="s">
        <v>60</v>
      </c>
      <c r="B31" s="39"/>
      <c r="C31" s="39"/>
      <c r="D31" s="40"/>
      <c r="E31" s="41"/>
      <c r="F31" s="41"/>
      <c r="G31" s="41"/>
      <c r="H31" s="41"/>
      <c r="I31" s="41"/>
      <c r="J31" s="41"/>
      <c r="K31" s="42"/>
      <c r="M31" s="15" t="s">
        <v>46</v>
      </c>
    </row>
    <row r="32" spans="1:17" ht="15" customHeight="1" x14ac:dyDescent="0.15">
      <c r="A32" s="35" t="s">
        <v>61</v>
      </c>
      <c r="B32" s="11"/>
      <c r="C32" s="11"/>
      <c r="D32" s="12"/>
      <c r="E32" s="13"/>
      <c r="F32" s="13"/>
      <c r="G32" s="13"/>
      <c r="H32" s="13"/>
      <c r="I32" s="13"/>
      <c r="J32" s="13"/>
      <c r="K32" s="14"/>
      <c r="M32" s="15" t="s">
        <v>47</v>
      </c>
    </row>
    <row r="33" spans="1:13" ht="15" customHeight="1" x14ac:dyDescent="0.15">
      <c r="A33" s="35" t="s">
        <v>62</v>
      </c>
      <c r="B33" s="39"/>
      <c r="C33" s="39"/>
      <c r="D33" s="40"/>
      <c r="E33" s="41"/>
      <c r="F33" s="41"/>
      <c r="G33" s="41"/>
      <c r="H33" s="41"/>
      <c r="I33" s="41"/>
      <c r="J33" s="41"/>
      <c r="K33" s="42"/>
      <c r="M33" s="15" t="s">
        <v>48</v>
      </c>
    </row>
    <row r="34" spans="1:13" ht="15" customHeight="1" x14ac:dyDescent="0.15">
      <c r="A34" s="35" t="s">
        <v>33</v>
      </c>
      <c r="B34" s="35"/>
      <c r="C34" s="39"/>
      <c r="D34" s="40"/>
      <c r="E34" s="41"/>
      <c r="F34" s="41"/>
      <c r="G34" s="41"/>
      <c r="H34" s="41"/>
      <c r="I34" s="41"/>
      <c r="J34" s="41"/>
      <c r="K34" s="43"/>
      <c r="M34" s="15" t="s">
        <v>49</v>
      </c>
    </row>
    <row r="35" spans="1:13" x14ac:dyDescent="0.15">
      <c r="A35" s="59" t="s">
        <v>38</v>
      </c>
    </row>
    <row r="36" spans="1:13" x14ac:dyDescent="0.15">
      <c r="A36" s="15" t="s">
        <v>39</v>
      </c>
    </row>
    <row r="37" spans="1:13" x14ac:dyDescent="0.15">
      <c r="A37" s="83" t="s">
        <v>40</v>
      </c>
      <c r="M37" s="84" t="s">
        <v>65</v>
      </c>
    </row>
    <row r="38" spans="1:13" x14ac:dyDescent="0.15">
      <c r="A38" s="15" t="s">
        <v>41</v>
      </c>
      <c r="M38" s="84" t="s">
        <v>66</v>
      </c>
    </row>
    <row r="39" spans="1:13" x14ac:dyDescent="0.15">
      <c r="A39" s="15" t="s">
        <v>42</v>
      </c>
      <c r="M39" s="84" t="s">
        <v>67</v>
      </c>
    </row>
  </sheetData>
  <mergeCells count="11">
    <mergeCell ref="B7:D7"/>
    <mergeCell ref="F7:G7"/>
    <mergeCell ref="I7:J7"/>
    <mergeCell ref="F8:G8"/>
    <mergeCell ref="A3:K3"/>
    <mergeCell ref="B5:D5"/>
    <mergeCell ref="F5:G5"/>
    <mergeCell ref="B6:D6"/>
    <mergeCell ref="F6:G6"/>
    <mergeCell ref="I6:J6"/>
    <mergeCell ref="I5:J5"/>
  </mergeCells>
  <phoneticPr fontId="2"/>
  <conditionalFormatting sqref="P10:P21 P23:P25">
    <cfRule type="expression" dxfId="1" priority="1">
      <formula>$K10-$P10&lt;0</formula>
    </cfRule>
  </conditionalFormatting>
  <printOptions horizontalCentered="1"/>
  <pageMargins left="0.70866141732283472" right="0.70866141732283472" top="0.74803149606299213" bottom="0.74803149606299213" header="0.31496062992125984" footer="0.31496062992125984"/>
  <pageSetup paperSize="9" scale="59"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EA030-7F39-4D0F-BBAC-4B3C28BC77A5}">
  <sheetPr>
    <pageSetUpPr fitToPage="1"/>
  </sheetPr>
  <dimension ref="A1:Q39"/>
  <sheetViews>
    <sheetView view="pageBreakPreview" zoomScale="70" zoomScaleNormal="100" zoomScaleSheetLayoutView="70" workbookViewId="0">
      <selection activeCell="A4" sqref="A4"/>
    </sheetView>
  </sheetViews>
  <sheetFormatPr defaultColWidth="9" defaultRowHeight="13.5" x14ac:dyDescent="0.15"/>
  <cols>
    <col min="1" max="1" width="18.125" style="15" customWidth="1"/>
    <col min="2" max="11" width="16.25" style="15" customWidth="1"/>
    <col min="12" max="12" width="9" style="15" hidden="1" customWidth="1"/>
    <col min="13" max="13" width="12.375" style="15" customWidth="1"/>
    <col min="14" max="14" width="10.5" style="15" customWidth="1"/>
    <col min="15" max="15" width="11.375" style="15" customWidth="1"/>
    <col min="16" max="16" width="12.125" style="15" customWidth="1"/>
    <col min="17" max="16384" width="9" style="15"/>
  </cols>
  <sheetData>
    <row r="1" spans="1:17" ht="21" customHeight="1" x14ac:dyDescent="0.15">
      <c r="A1" s="111" t="s">
        <v>83</v>
      </c>
      <c r="B1" s="111"/>
      <c r="C1" s="11"/>
      <c r="D1" s="12"/>
      <c r="E1" s="13"/>
      <c r="F1" s="13"/>
      <c r="G1" s="13"/>
      <c r="H1" s="13"/>
      <c r="I1" s="13"/>
      <c r="J1" s="13"/>
      <c r="K1" s="14"/>
    </row>
    <row r="2" spans="1:17" ht="21" customHeight="1" x14ac:dyDescent="0.15">
      <c r="A2" s="56"/>
      <c r="B2" s="56"/>
      <c r="C2" s="11"/>
      <c r="D2" s="12"/>
      <c r="E2" s="13"/>
      <c r="F2" s="13"/>
      <c r="G2" s="13"/>
      <c r="H2" s="13"/>
      <c r="I2" s="13"/>
      <c r="J2" s="13"/>
      <c r="K2" s="50"/>
      <c r="P2" s="50" t="s">
        <v>76</v>
      </c>
    </row>
    <row r="3" spans="1:17" ht="21" customHeight="1" x14ac:dyDescent="0.15">
      <c r="A3" s="102" t="s">
        <v>53</v>
      </c>
      <c r="B3" s="102"/>
      <c r="C3" s="102"/>
      <c r="D3" s="102"/>
      <c r="E3" s="102"/>
      <c r="F3" s="102"/>
      <c r="G3" s="102"/>
      <c r="H3" s="102"/>
      <c r="I3" s="102"/>
      <c r="J3" s="102"/>
      <c r="K3" s="102"/>
    </row>
    <row r="4" spans="1:17" ht="21" customHeight="1" x14ac:dyDescent="0.15">
      <c r="D4" s="44"/>
      <c r="E4" s="45"/>
      <c r="F4" s="45"/>
      <c r="G4" s="45"/>
      <c r="H4" s="45"/>
      <c r="I4" s="45"/>
      <c r="J4" s="45"/>
      <c r="K4" s="46"/>
    </row>
    <row r="5" spans="1:17" ht="25.5" customHeight="1" x14ac:dyDescent="0.15">
      <c r="A5" s="47" t="s">
        <v>52</v>
      </c>
      <c r="B5" s="99" t="s">
        <v>73</v>
      </c>
      <c r="C5" s="103"/>
      <c r="D5" s="100"/>
      <c r="E5" s="52" t="s">
        <v>79</v>
      </c>
      <c r="F5" s="99" t="s">
        <v>84</v>
      </c>
      <c r="G5" s="100"/>
      <c r="H5" s="108"/>
      <c r="I5" s="109"/>
      <c r="J5" s="109"/>
      <c r="K5" s="107"/>
      <c r="L5" s="55"/>
      <c r="M5" s="55"/>
      <c r="N5" s="55"/>
    </row>
    <row r="6" spans="1:17" ht="25.5" customHeight="1" x14ac:dyDescent="0.15">
      <c r="A6" s="51" t="s">
        <v>81</v>
      </c>
      <c r="B6" s="104" t="s">
        <v>72</v>
      </c>
      <c r="C6" s="105"/>
      <c r="D6" s="106"/>
      <c r="E6" s="53" t="s">
        <v>1</v>
      </c>
      <c r="F6" s="99" t="s">
        <v>75</v>
      </c>
      <c r="G6" s="100"/>
      <c r="H6" s="47" t="s">
        <v>2</v>
      </c>
      <c r="I6" s="97" t="s">
        <v>74</v>
      </c>
      <c r="J6" s="98"/>
      <c r="K6" s="54"/>
      <c r="L6" s="49"/>
      <c r="M6" s="49"/>
      <c r="N6" s="49"/>
    </row>
    <row r="7" spans="1:17" ht="25.5" customHeight="1" x14ac:dyDescent="0.15">
      <c r="A7" s="51" t="s">
        <v>82</v>
      </c>
      <c r="B7" s="94" t="s">
        <v>71</v>
      </c>
      <c r="C7" s="95"/>
      <c r="D7" s="96"/>
      <c r="E7" s="52" t="s">
        <v>3</v>
      </c>
      <c r="F7" s="97" t="s">
        <v>70</v>
      </c>
      <c r="G7" s="98"/>
      <c r="H7" s="52" t="s">
        <v>4</v>
      </c>
      <c r="I7" s="99" t="s">
        <v>50</v>
      </c>
      <c r="J7" s="100"/>
      <c r="K7" s="49"/>
      <c r="L7" s="15" t="s">
        <v>5</v>
      </c>
    </row>
    <row r="8" spans="1:17" ht="21" customHeight="1" thickBot="1" x14ac:dyDescent="0.2">
      <c r="A8" s="56"/>
      <c r="B8" s="11"/>
      <c r="C8" s="11"/>
      <c r="D8" s="12"/>
      <c r="E8" s="13"/>
      <c r="F8" s="101" t="s">
        <v>69</v>
      </c>
      <c r="G8" s="101"/>
      <c r="H8" s="13"/>
      <c r="I8" s="13"/>
      <c r="J8" s="13"/>
      <c r="K8" s="14"/>
      <c r="L8" s="15" t="s">
        <v>6</v>
      </c>
      <c r="M8" s="15" t="s">
        <v>51</v>
      </c>
    </row>
    <row r="9" spans="1:17" ht="33.6" customHeight="1" thickTop="1" x14ac:dyDescent="0.15">
      <c r="A9" s="1" t="s">
        <v>7</v>
      </c>
      <c r="B9" s="2" t="s">
        <v>63</v>
      </c>
      <c r="C9" s="3" t="s">
        <v>64</v>
      </c>
      <c r="D9" s="4" t="s">
        <v>8</v>
      </c>
      <c r="E9" s="5" t="s">
        <v>9</v>
      </c>
      <c r="F9" s="6" t="s">
        <v>10</v>
      </c>
      <c r="G9" s="6" t="s">
        <v>11</v>
      </c>
      <c r="H9" s="7" t="s">
        <v>12</v>
      </c>
      <c r="I9" s="8" t="s">
        <v>13</v>
      </c>
      <c r="J9" s="9" t="s">
        <v>14</v>
      </c>
      <c r="K9" s="10" t="s">
        <v>15</v>
      </c>
      <c r="L9" s="15" t="s">
        <v>16</v>
      </c>
      <c r="M9" s="62" t="s">
        <v>34</v>
      </c>
      <c r="N9" s="63" t="s">
        <v>35</v>
      </c>
      <c r="O9" s="63" t="s">
        <v>36</v>
      </c>
      <c r="P9" s="64" t="s">
        <v>37</v>
      </c>
    </row>
    <row r="10" spans="1:17" ht="21" customHeight="1" x14ac:dyDescent="0.15">
      <c r="A10" s="16" t="s">
        <v>17</v>
      </c>
      <c r="B10" s="89">
        <v>9934</v>
      </c>
      <c r="C10" s="88">
        <v>6654</v>
      </c>
      <c r="D10" s="80">
        <f t="shared" ref="D10:D25" si="0">IF(AND(B10="",C10=""),0,ROUNDDOWN(C10/B10,4))</f>
        <v>0.66979999999999995</v>
      </c>
      <c r="E10" s="17">
        <v>300000</v>
      </c>
      <c r="F10" s="18">
        <v>27000</v>
      </c>
      <c r="G10" s="18">
        <v>18000</v>
      </c>
      <c r="H10" s="19">
        <v>34503</v>
      </c>
      <c r="I10" s="19">
        <v>58389</v>
      </c>
      <c r="J10" s="20">
        <f>IF(E10="",0,SUM(E10:I10))</f>
        <v>437892</v>
      </c>
      <c r="K10" s="21">
        <f>IF(J10="",0,ROUNDDOWN(J10*D10,0))</f>
        <v>293300</v>
      </c>
      <c r="L10" s="15" t="s">
        <v>18</v>
      </c>
      <c r="M10" s="65">
        <f>ROUND((E10+F10+H10)*D10,0)</f>
        <v>242135</v>
      </c>
      <c r="N10" s="60">
        <f t="shared" ref="N10:N20" si="1">ROUND(G10*D10,0)</f>
        <v>12056</v>
      </c>
      <c r="O10" s="60">
        <f t="shared" ref="O10:O20" si="2">ROUND(I10*D10,0)</f>
        <v>39109</v>
      </c>
      <c r="P10" s="66">
        <f>SUM(M10:O10)</f>
        <v>293300</v>
      </c>
      <c r="Q10" s="15" t="str">
        <f t="shared" ref="Q10:Q20" si="3">IF(P10=K10,"○","要調整")</f>
        <v>○</v>
      </c>
    </row>
    <row r="11" spans="1:17" ht="21" customHeight="1" x14ac:dyDescent="0.15">
      <c r="A11" s="16" t="s">
        <v>19</v>
      </c>
      <c r="B11" s="89">
        <v>9227</v>
      </c>
      <c r="C11" s="88">
        <v>2205</v>
      </c>
      <c r="D11" s="80">
        <f t="shared" si="0"/>
        <v>0.2389</v>
      </c>
      <c r="E11" s="17">
        <v>300000</v>
      </c>
      <c r="F11" s="18">
        <v>27000</v>
      </c>
      <c r="G11" s="18">
        <v>18000</v>
      </c>
      <c r="H11" s="19">
        <v>34503</v>
      </c>
      <c r="I11" s="19">
        <v>58389</v>
      </c>
      <c r="J11" s="20">
        <f>IF(E11="",0,SUM(E11:I11))</f>
        <v>437892</v>
      </c>
      <c r="K11" s="21">
        <f>IF(J11="",0,ROUNDDOWN(J11*D11,0))</f>
        <v>104612</v>
      </c>
      <c r="L11" s="15" t="s">
        <v>20</v>
      </c>
      <c r="M11" s="65">
        <f t="shared" ref="M11:M20" si="4">ROUND((E11+F11+H11)*D11,0)</f>
        <v>86363</v>
      </c>
      <c r="N11" s="60">
        <f t="shared" si="1"/>
        <v>4300</v>
      </c>
      <c r="O11" s="60">
        <f t="shared" si="2"/>
        <v>13949</v>
      </c>
      <c r="P11" s="66">
        <f t="shared" ref="P11:P20" si="5">SUM(M11:O11)</f>
        <v>104612</v>
      </c>
      <c r="Q11" s="15" t="str">
        <f t="shared" si="3"/>
        <v>○</v>
      </c>
    </row>
    <row r="12" spans="1:17" ht="21" customHeight="1" x14ac:dyDescent="0.15">
      <c r="A12" s="16" t="s">
        <v>21</v>
      </c>
      <c r="B12" s="89">
        <v>9109</v>
      </c>
      <c r="C12" s="88">
        <v>7600</v>
      </c>
      <c r="D12" s="80">
        <f t="shared" si="0"/>
        <v>0.83430000000000004</v>
      </c>
      <c r="E12" s="17">
        <v>300000</v>
      </c>
      <c r="F12" s="18">
        <v>27000</v>
      </c>
      <c r="G12" s="18">
        <v>18000</v>
      </c>
      <c r="H12" s="19">
        <v>34503</v>
      </c>
      <c r="I12" s="19">
        <v>58389</v>
      </c>
      <c r="J12" s="20">
        <f t="shared" ref="J12:J20" si="6">IF(E12="",0,SUM(E12:I12))</f>
        <v>437892</v>
      </c>
      <c r="K12" s="21">
        <f t="shared" ref="K12:K20" si="7">IF(J12="",0,ROUNDDOWN(J12*D12,0))</f>
        <v>365333</v>
      </c>
      <c r="M12" s="65">
        <f t="shared" si="4"/>
        <v>301602</v>
      </c>
      <c r="N12" s="60">
        <f t="shared" si="1"/>
        <v>15017</v>
      </c>
      <c r="O12" s="60">
        <f t="shared" si="2"/>
        <v>48714</v>
      </c>
      <c r="P12" s="66">
        <f t="shared" si="5"/>
        <v>365333</v>
      </c>
      <c r="Q12" s="15" t="str">
        <f t="shared" si="3"/>
        <v>○</v>
      </c>
    </row>
    <row r="13" spans="1:17" ht="21" customHeight="1" x14ac:dyDescent="0.15">
      <c r="A13" s="16" t="s">
        <v>22</v>
      </c>
      <c r="B13" s="89">
        <v>10432</v>
      </c>
      <c r="C13" s="88">
        <v>4500</v>
      </c>
      <c r="D13" s="80">
        <f t="shared" si="0"/>
        <v>0.43130000000000002</v>
      </c>
      <c r="E13" s="17">
        <v>305000</v>
      </c>
      <c r="F13" s="18">
        <v>27000</v>
      </c>
      <c r="G13" s="18">
        <v>18000</v>
      </c>
      <c r="H13" s="19">
        <v>34503</v>
      </c>
      <c r="I13" s="19">
        <v>58389</v>
      </c>
      <c r="J13" s="20">
        <f t="shared" si="6"/>
        <v>442892</v>
      </c>
      <c r="K13" s="21">
        <f t="shared" si="7"/>
        <v>191019</v>
      </c>
      <c r="M13" s="65">
        <f t="shared" si="4"/>
        <v>158073</v>
      </c>
      <c r="N13" s="60">
        <f t="shared" si="1"/>
        <v>7763</v>
      </c>
      <c r="O13" s="60">
        <f t="shared" si="2"/>
        <v>25183</v>
      </c>
      <c r="P13" s="66">
        <f t="shared" si="5"/>
        <v>191019</v>
      </c>
      <c r="Q13" s="15" t="str">
        <f t="shared" si="3"/>
        <v>○</v>
      </c>
    </row>
    <row r="14" spans="1:17" ht="21" customHeight="1" x14ac:dyDescent="0.15">
      <c r="A14" s="16" t="s">
        <v>23</v>
      </c>
      <c r="B14" s="89">
        <v>7896</v>
      </c>
      <c r="C14" s="88">
        <v>3965</v>
      </c>
      <c r="D14" s="80">
        <f t="shared" si="0"/>
        <v>0.50209999999999999</v>
      </c>
      <c r="E14" s="17">
        <v>305000</v>
      </c>
      <c r="F14" s="18">
        <v>27000</v>
      </c>
      <c r="G14" s="18">
        <v>18000</v>
      </c>
      <c r="H14" s="19">
        <v>34503</v>
      </c>
      <c r="I14" s="19">
        <v>58389</v>
      </c>
      <c r="J14" s="20">
        <f t="shared" si="6"/>
        <v>442892</v>
      </c>
      <c r="K14" s="21">
        <f t="shared" si="7"/>
        <v>222376</v>
      </c>
      <c r="M14" s="65">
        <f t="shared" si="4"/>
        <v>184021</v>
      </c>
      <c r="N14" s="60">
        <f t="shared" si="1"/>
        <v>9038</v>
      </c>
      <c r="O14" s="60">
        <f t="shared" si="2"/>
        <v>29317</v>
      </c>
      <c r="P14" s="66">
        <f t="shared" si="5"/>
        <v>222376</v>
      </c>
      <c r="Q14" s="15" t="str">
        <f t="shared" si="3"/>
        <v>○</v>
      </c>
    </row>
    <row r="15" spans="1:17" ht="21" customHeight="1" x14ac:dyDescent="0.15">
      <c r="A15" s="16" t="s">
        <v>24</v>
      </c>
      <c r="B15" s="89">
        <v>9640</v>
      </c>
      <c r="C15" s="88">
        <v>8400</v>
      </c>
      <c r="D15" s="80">
        <f t="shared" si="0"/>
        <v>0.87129999999999996</v>
      </c>
      <c r="E15" s="17">
        <v>305000</v>
      </c>
      <c r="F15" s="18">
        <v>27000</v>
      </c>
      <c r="G15" s="18">
        <v>18000</v>
      </c>
      <c r="H15" s="19">
        <v>34503</v>
      </c>
      <c r="I15" s="19">
        <v>58389</v>
      </c>
      <c r="J15" s="20">
        <f t="shared" si="6"/>
        <v>442892</v>
      </c>
      <c r="K15" s="21">
        <f t="shared" si="7"/>
        <v>385891</v>
      </c>
      <c r="M15" s="65">
        <f t="shared" si="4"/>
        <v>319334</v>
      </c>
      <c r="N15" s="60">
        <f t="shared" si="1"/>
        <v>15683</v>
      </c>
      <c r="O15" s="60">
        <f t="shared" si="2"/>
        <v>50874</v>
      </c>
      <c r="P15" s="66">
        <f t="shared" si="5"/>
        <v>385891</v>
      </c>
      <c r="Q15" s="15" t="str">
        <f t="shared" si="3"/>
        <v>○</v>
      </c>
    </row>
    <row r="16" spans="1:17" ht="21" customHeight="1" x14ac:dyDescent="0.15">
      <c r="A16" s="16" t="s">
        <v>25</v>
      </c>
      <c r="B16" s="89">
        <v>10800</v>
      </c>
      <c r="C16" s="88">
        <v>6400</v>
      </c>
      <c r="D16" s="80">
        <f t="shared" si="0"/>
        <v>0.59250000000000003</v>
      </c>
      <c r="E16" s="17">
        <v>305000</v>
      </c>
      <c r="F16" s="18">
        <v>27000</v>
      </c>
      <c r="G16" s="18">
        <v>18000</v>
      </c>
      <c r="H16" s="19">
        <v>34503</v>
      </c>
      <c r="I16" s="19">
        <v>58389</v>
      </c>
      <c r="J16" s="20">
        <f t="shared" si="6"/>
        <v>442892</v>
      </c>
      <c r="K16" s="21">
        <f t="shared" si="7"/>
        <v>262413</v>
      </c>
      <c r="M16" s="65">
        <f t="shared" si="4"/>
        <v>217153</v>
      </c>
      <c r="N16" s="60">
        <f t="shared" si="1"/>
        <v>10665</v>
      </c>
      <c r="O16" s="60">
        <f t="shared" si="2"/>
        <v>34595</v>
      </c>
      <c r="P16" s="66">
        <f t="shared" si="5"/>
        <v>262413</v>
      </c>
      <c r="Q16" s="15" t="str">
        <f t="shared" si="3"/>
        <v>○</v>
      </c>
    </row>
    <row r="17" spans="1:17" ht="21" customHeight="1" x14ac:dyDescent="0.15">
      <c r="A17" s="16" t="s">
        <v>26</v>
      </c>
      <c r="B17" s="89">
        <v>9965</v>
      </c>
      <c r="C17" s="88">
        <v>2102</v>
      </c>
      <c r="D17" s="80">
        <f t="shared" si="0"/>
        <v>0.2109</v>
      </c>
      <c r="E17" s="17">
        <v>305000</v>
      </c>
      <c r="F17" s="18">
        <v>27000</v>
      </c>
      <c r="G17" s="18">
        <v>18000</v>
      </c>
      <c r="H17" s="19">
        <v>2100</v>
      </c>
      <c r="I17" s="19">
        <v>58389</v>
      </c>
      <c r="J17" s="20">
        <f t="shared" si="6"/>
        <v>410489</v>
      </c>
      <c r="K17" s="21">
        <f t="shared" si="7"/>
        <v>86572</v>
      </c>
      <c r="M17" s="65">
        <f t="shared" si="4"/>
        <v>70462</v>
      </c>
      <c r="N17" s="60">
        <f t="shared" si="1"/>
        <v>3796</v>
      </c>
      <c r="O17" s="60">
        <f t="shared" si="2"/>
        <v>12314</v>
      </c>
      <c r="P17" s="66">
        <f t="shared" si="5"/>
        <v>86572</v>
      </c>
      <c r="Q17" s="15" t="str">
        <f t="shared" si="3"/>
        <v>○</v>
      </c>
    </row>
    <row r="18" spans="1:17" ht="21" customHeight="1" x14ac:dyDescent="0.15">
      <c r="A18" s="16" t="s">
        <v>27</v>
      </c>
      <c r="B18" s="89">
        <v>9020</v>
      </c>
      <c r="C18" s="88">
        <v>6504</v>
      </c>
      <c r="D18" s="80">
        <f t="shared" si="0"/>
        <v>0.72099999999999997</v>
      </c>
      <c r="E18" s="17">
        <v>305000</v>
      </c>
      <c r="F18" s="18">
        <v>27000</v>
      </c>
      <c r="G18" s="18">
        <v>18000</v>
      </c>
      <c r="H18" s="19">
        <v>20455</v>
      </c>
      <c r="I18" s="19">
        <v>58389</v>
      </c>
      <c r="J18" s="20">
        <f t="shared" si="6"/>
        <v>428844</v>
      </c>
      <c r="K18" s="21">
        <f t="shared" si="7"/>
        <v>309196</v>
      </c>
      <c r="M18" s="65">
        <f t="shared" si="4"/>
        <v>254120</v>
      </c>
      <c r="N18" s="60">
        <f t="shared" si="1"/>
        <v>12978</v>
      </c>
      <c r="O18" s="60">
        <f t="shared" si="2"/>
        <v>42098</v>
      </c>
      <c r="P18" s="66">
        <f t="shared" si="5"/>
        <v>309196</v>
      </c>
      <c r="Q18" s="15" t="str">
        <f t="shared" si="3"/>
        <v>○</v>
      </c>
    </row>
    <row r="19" spans="1:17" ht="21" customHeight="1" x14ac:dyDescent="0.15">
      <c r="A19" s="16" t="s">
        <v>28</v>
      </c>
      <c r="B19" s="89">
        <v>10450</v>
      </c>
      <c r="C19" s="88">
        <v>5000</v>
      </c>
      <c r="D19" s="80">
        <f t="shared" si="0"/>
        <v>0.47839999999999999</v>
      </c>
      <c r="E19" s="17">
        <v>305000</v>
      </c>
      <c r="F19" s="18">
        <v>27000</v>
      </c>
      <c r="G19" s="18">
        <v>18000</v>
      </c>
      <c r="H19" s="19">
        <v>0</v>
      </c>
      <c r="I19" s="19">
        <v>58389</v>
      </c>
      <c r="J19" s="20">
        <f t="shared" si="6"/>
        <v>408389</v>
      </c>
      <c r="K19" s="21">
        <f t="shared" si="7"/>
        <v>195373</v>
      </c>
      <c r="M19" s="65">
        <f t="shared" si="4"/>
        <v>158829</v>
      </c>
      <c r="N19" s="60">
        <f t="shared" si="1"/>
        <v>8611</v>
      </c>
      <c r="O19" s="60">
        <f t="shared" si="2"/>
        <v>27933</v>
      </c>
      <c r="P19" s="66">
        <f t="shared" si="5"/>
        <v>195373</v>
      </c>
      <c r="Q19" s="15" t="str">
        <f t="shared" si="3"/>
        <v>○</v>
      </c>
    </row>
    <row r="20" spans="1:17" ht="21" customHeight="1" x14ac:dyDescent="0.15">
      <c r="A20" s="16" t="s">
        <v>29</v>
      </c>
      <c r="B20" s="89">
        <v>10020</v>
      </c>
      <c r="C20" s="88">
        <v>8600</v>
      </c>
      <c r="D20" s="80">
        <f t="shared" si="0"/>
        <v>0.85819999999999996</v>
      </c>
      <c r="E20" s="17">
        <v>305000</v>
      </c>
      <c r="F20" s="18">
        <v>27000</v>
      </c>
      <c r="G20" s="18">
        <v>18000</v>
      </c>
      <c r="H20" s="19">
        <v>4840</v>
      </c>
      <c r="I20" s="19">
        <v>58389</v>
      </c>
      <c r="J20" s="20">
        <f t="shared" si="6"/>
        <v>413229</v>
      </c>
      <c r="K20" s="21">
        <f t="shared" si="7"/>
        <v>354633</v>
      </c>
      <c r="M20" s="65">
        <f t="shared" si="4"/>
        <v>289076</v>
      </c>
      <c r="N20" s="60">
        <f t="shared" si="1"/>
        <v>15448</v>
      </c>
      <c r="O20" s="60">
        <f t="shared" si="2"/>
        <v>50109</v>
      </c>
      <c r="P20" s="66">
        <f t="shared" si="5"/>
        <v>354633</v>
      </c>
      <c r="Q20" s="15" t="str">
        <f t="shared" si="3"/>
        <v>○</v>
      </c>
    </row>
    <row r="21" spans="1:17" ht="21" customHeight="1" thickBot="1" x14ac:dyDescent="0.2">
      <c r="A21" s="22" t="s">
        <v>30</v>
      </c>
      <c r="B21" s="90">
        <v>8430</v>
      </c>
      <c r="C21" s="88">
        <v>8000</v>
      </c>
      <c r="D21" s="82">
        <f t="shared" si="0"/>
        <v>0.94889999999999997</v>
      </c>
      <c r="E21" s="23">
        <v>305000</v>
      </c>
      <c r="F21" s="24">
        <v>27000</v>
      </c>
      <c r="G21" s="24">
        <v>18000</v>
      </c>
      <c r="H21" s="25">
        <v>13800</v>
      </c>
      <c r="I21" s="25">
        <v>58389</v>
      </c>
      <c r="J21" s="20">
        <f>IF(E21="",0,SUM(E21:I21))</f>
        <v>422189</v>
      </c>
      <c r="K21" s="21">
        <f>IF(J21="",0,ROUNDDOWN(J21*D21,0))</f>
        <v>400615</v>
      </c>
      <c r="M21" s="67">
        <f>ROUND((E21+F21+H21)*D21,0)</f>
        <v>328130</v>
      </c>
      <c r="N21" s="61">
        <f>ROUND(G21*D21,0)</f>
        <v>17080</v>
      </c>
      <c r="O21" s="61">
        <f>ROUND(I21*D21,0)</f>
        <v>55405</v>
      </c>
      <c r="P21" s="68">
        <f>SUM(M21:O21)</f>
        <v>400615</v>
      </c>
      <c r="Q21" s="15" t="str">
        <f>IF(P21=K21,"○","要調整")</f>
        <v>○</v>
      </c>
    </row>
    <row r="22" spans="1:17" ht="21" customHeight="1" thickTop="1" thickBot="1" x14ac:dyDescent="0.2">
      <c r="A22" s="26" t="s">
        <v>57</v>
      </c>
      <c r="B22" s="91">
        <f>SUM(B7:B18)</f>
        <v>86023</v>
      </c>
      <c r="C22" s="92">
        <f>SUM(C7:C18)</f>
        <v>48330</v>
      </c>
      <c r="D22" s="86"/>
      <c r="E22" s="27">
        <f>SUM(E7:E21)</f>
        <v>3645000</v>
      </c>
      <c r="F22" s="28">
        <f>SUM(F7:F21)</f>
        <v>324000</v>
      </c>
      <c r="G22" s="28">
        <f>SUM(G7:G21)</f>
        <v>216000</v>
      </c>
      <c r="H22" s="28">
        <f>SUM(H7:H21)</f>
        <v>282716</v>
      </c>
      <c r="I22" s="29">
        <f>SUM(I7:I21)</f>
        <v>700668</v>
      </c>
      <c r="J22" s="30">
        <f>SUM(E22:I22)</f>
        <v>5168384</v>
      </c>
      <c r="K22" s="31">
        <f>SUM(K7:K21)</f>
        <v>3171333</v>
      </c>
      <c r="L22" s="15">
        <f t="shared" ref="L22:P22" si="8">SUM(L7:L21)</f>
        <v>0</v>
      </c>
      <c r="M22" s="69">
        <f t="shared" si="8"/>
        <v>2609298</v>
      </c>
      <c r="N22" s="70">
        <f t="shared" si="8"/>
        <v>132435</v>
      </c>
      <c r="O22" s="70">
        <f t="shared" si="8"/>
        <v>429600</v>
      </c>
      <c r="P22" s="71">
        <f t="shared" si="8"/>
        <v>3171333</v>
      </c>
    </row>
    <row r="23" spans="1:17" ht="35.25" customHeight="1" thickTop="1" x14ac:dyDescent="0.15">
      <c r="A23" s="75" t="s">
        <v>77</v>
      </c>
      <c r="B23" s="87">
        <v>54355</v>
      </c>
      <c r="C23" s="93">
        <v>8859</v>
      </c>
      <c r="D23" s="48">
        <f t="shared" si="0"/>
        <v>0.16289999999999999</v>
      </c>
      <c r="E23" s="17">
        <v>762500</v>
      </c>
      <c r="F23" s="18">
        <v>0</v>
      </c>
      <c r="G23" s="18">
        <v>0</v>
      </c>
      <c r="H23" s="19">
        <v>0</v>
      </c>
      <c r="I23" s="19">
        <v>79554</v>
      </c>
      <c r="J23" s="20">
        <f>IF(E23="",0,SUM(E23:I23))</f>
        <v>842054</v>
      </c>
      <c r="K23" s="21">
        <f>IF(J23="",0,ROUNDDOWN(J23*D23,0))</f>
        <v>137170</v>
      </c>
      <c r="M23" s="65">
        <f>ROUND((E23+F23+H23)*D23,0)</f>
        <v>124211</v>
      </c>
      <c r="N23" s="60">
        <f>ROUND(G23*D23,0)</f>
        <v>0</v>
      </c>
      <c r="O23" s="60">
        <f>ROUND(I23*D23,0)</f>
        <v>12959</v>
      </c>
      <c r="P23" s="66">
        <f>SUM(M23:O23)</f>
        <v>137170</v>
      </c>
      <c r="Q23" s="15" t="str">
        <f>IF(P23=K23,"○","要調整")</f>
        <v>○</v>
      </c>
    </row>
    <row r="24" spans="1:17" ht="33" customHeight="1" x14ac:dyDescent="0.15">
      <c r="A24" s="75" t="s">
        <v>68</v>
      </c>
      <c r="B24" s="87">
        <v>57842</v>
      </c>
      <c r="C24" s="93">
        <v>32967</v>
      </c>
      <c r="D24" s="48">
        <f t="shared" si="0"/>
        <v>0.56989999999999996</v>
      </c>
      <c r="E24" s="17">
        <v>762500</v>
      </c>
      <c r="F24" s="18">
        <v>0</v>
      </c>
      <c r="G24" s="18">
        <v>0</v>
      </c>
      <c r="H24" s="19">
        <v>0</v>
      </c>
      <c r="I24" s="19">
        <v>72222</v>
      </c>
      <c r="J24" s="20">
        <f>IF(E24="",0,SUM(E24:I24))</f>
        <v>834722</v>
      </c>
      <c r="K24" s="21">
        <f>IF(J24="",0,ROUNDDOWN(J24*D24,0))</f>
        <v>475708</v>
      </c>
      <c r="M24" s="65">
        <f>ROUND((E24+F24+H24)*D24,0)</f>
        <v>434549</v>
      </c>
      <c r="N24" s="60">
        <f>ROUND(G24*D24,0)</f>
        <v>0</v>
      </c>
      <c r="O24" s="60">
        <f>ROUND(I24*D24,0)</f>
        <v>41159</v>
      </c>
      <c r="P24" s="66">
        <f>SUM(M24:O24)</f>
        <v>475708</v>
      </c>
      <c r="Q24" s="15" t="str">
        <f>IF(P24=K24,"○","要調整")</f>
        <v>○</v>
      </c>
    </row>
    <row r="25" spans="1:17" ht="33" customHeight="1" thickBot="1" x14ac:dyDescent="0.2">
      <c r="A25" s="75" t="s">
        <v>59</v>
      </c>
      <c r="B25" s="87"/>
      <c r="C25" s="93"/>
      <c r="D25" s="48">
        <f t="shared" si="0"/>
        <v>0</v>
      </c>
      <c r="E25" s="17">
        <v>0</v>
      </c>
      <c r="F25" s="18">
        <v>0</v>
      </c>
      <c r="G25" s="18">
        <v>0</v>
      </c>
      <c r="H25" s="19">
        <v>0</v>
      </c>
      <c r="I25" s="19">
        <v>0</v>
      </c>
      <c r="J25" s="20">
        <f>IF(E25="",0,SUM(E25:I25))</f>
        <v>0</v>
      </c>
      <c r="K25" s="21">
        <f>IF(J25="",0,ROUNDDOWN(J25*D25,0))</f>
        <v>0</v>
      </c>
      <c r="M25" s="65">
        <f>ROUND((E25+F25+H25)*D25,0)</f>
        <v>0</v>
      </c>
      <c r="N25" s="60">
        <f>ROUND(G25*D25,0)</f>
        <v>0</v>
      </c>
      <c r="O25" s="60">
        <f>ROUND(I25*D25,0)</f>
        <v>0</v>
      </c>
      <c r="P25" s="66">
        <f>SUM(M25:O25)</f>
        <v>0</v>
      </c>
      <c r="Q25" s="15" t="str">
        <f>IF(P25=K25,"○","要調整")</f>
        <v>○</v>
      </c>
    </row>
    <row r="26" spans="1:17" ht="21" customHeight="1" thickTop="1" thickBot="1" x14ac:dyDescent="0.2">
      <c r="A26" s="26" t="s">
        <v>58</v>
      </c>
      <c r="B26" s="72"/>
      <c r="C26" s="73"/>
      <c r="D26" s="74"/>
      <c r="E26" s="27">
        <f>SUM(E22:E24)</f>
        <v>5170000</v>
      </c>
      <c r="F26" s="28">
        <f t="shared" ref="F26:P26" si="9">SUM(F22:F24)</f>
        <v>324000</v>
      </c>
      <c r="G26" s="28">
        <f t="shared" si="9"/>
        <v>216000</v>
      </c>
      <c r="H26" s="28">
        <f t="shared" si="9"/>
        <v>282716</v>
      </c>
      <c r="I26" s="29">
        <f t="shared" si="9"/>
        <v>852444</v>
      </c>
      <c r="J26" s="30">
        <f t="shared" si="9"/>
        <v>6845160</v>
      </c>
      <c r="K26" s="31">
        <f t="shared" si="9"/>
        <v>3784211</v>
      </c>
      <c r="L26" s="15">
        <f t="shared" si="9"/>
        <v>0</v>
      </c>
      <c r="M26" s="69">
        <f t="shared" si="9"/>
        <v>3168058</v>
      </c>
      <c r="N26" s="70">
        <f t="shared" si="9"/>
        <v>132435</v>
      </c>
      <c r="O26" s="70">
        <f t="shared" si="9"/>
        <v>483718</v>
      </c>
      <c r="P26" s="71">
        <f t="shared" si="9"/>
        <v>3784211</v>
      </c>
    </row>
    <row r="27" spans="1:17" ht="13.15" customHeight="1" thickTop="1" x14ac:dyDescent="0.15">
      <c r="A27" s="11"/>
      <c r="B27" s="32"/>
      <c r="C27" s="32"/>
      <c r="D27" s="33"/>
      <c r="E27" s="34"/>
      <c r="F27" s="34"/>
      <c r="G27" s="34"/>
      <c r="H27" s="34"/>
      <c r="I27" s="34"/>
      <c r="J27" s="34"/>
      <c r="K27" s="34"/>
      <c r="M27" s="58" t="s">
        <v>43</v>
      </c>
    </row>
    <row r="28" spans="1:17" ht="15" customHeight="1" x14ac:dyDescent="0.15">
      <c r="A28" s="57" t="s">
        <v>55</v>
      </c>
      <c r="B28" s="35"/>
      <c r="C28" s="35"/>
      <c r="D28" s="36"/>
      <c r="E28" s="37"/>
      <c r="F28" s="37"/>
      <c r="G28" s="37"/>
      <c r="H28" s="37"/>
      <c r="I28" s="37"/>
      <c r="J28" s="37"/>
      <c r="K28" s="38"/>
      <c r="M28" s="58" t="s">
        <v>56</v>
      </c>
    </row>
    <row r="29" spans="1:17" ht="15" customHeight="1" x14ac:dyDescent="0.15">
      <c r="A29" s="35" t="s">
        <v>31</v>
      </c>
      <c r="B29" s="39"/>
      <c r="C29" s="39"/>
      <c r="D29" s="40"/>
      <c r="E29" s="41"/>
      <c r="F29" s="41"/>
      <c r="G29" s="41"/>
      <c r="H29" s="41"/>
      <c r="I29" s="41"/>
      <c r="J29" s="41"/>
      <c r="K29" s="42"/>
      <c r="M29" s="58" t="s">
        <v>44</v>
      </c>
    </row>
    <row r="30" spans="1:17" ht="15" customHeight="1" x14ac:dyDescent="0.15">
      <c r="A30" s="35" t="s">
        <v>32</v>
      </c>
      <c r="B30" s="39"/>
      <c r="C30" s="39"/>
      <c r="D30" s="40"/>
      <c r="E30" s="41"/>
      <c r="F30" s="41"/>
      <c r="G30" s="41"/>
      <c r="H30" s="41"/>
      <c r="I30" s="41"/>
      <c r="J30" s="41"/>
      <c r="K30" s="42"/>
      <c r="M30" s="15" t="s">
        <v>45</v>
      </c>
    </row>
    <row r="31" spans="1:17" ht="15" customHeight="1" x14ac:dyDescent="0.15">
      <c r="A31" s="57" t="s">
        <v>60</v>
      </c>
      <c r="B31" s="39"/>
      <c r="C31" s="39"/>
      <c r="D31" s="40"/>
      <c r="E31" s="41"/>
      <c r="F31" s="41"/>
      <c r="G31" s="41"/>
      <c r="H31" s="41"/>
      <c r="I31" s="41"/>
      <c r="J31" s="41"/>
      <c r="K31" s="42"/>
    </row>
    <row r="32" spans="1:17" ht="15" customHeight="1" x14ac:dyDescent="0.15">
      <c r="A32" s="35" t="s">
        <v>61</v>
      </c>
      <c r="B32" s="11"/>
      <c r="C32" s="11"/>
      <c r="D32" s="12"/>
      <c r="E32" s="13"/>
      <c r="F32" s="13"/>
      <c r="G32" s="13"/>
      <c r="H32" s="13"/>
      <c r="I32" s="13"/>
      <c r="J32" s="13"/>
      <c r="K32" s="14"/>
      <c r="M32" s="15" t="s">
        <v>46</v>
      </c>
    </row>
    <row r="33" spans="1:13" ht="15" customHeight="1" x14ac:dyDescent="0.15">
      <c r="A33" s="35" t="s">
        <v>62</v>
      </c>
      <c r="B33" s="39"/>
      <c r="C33" s="39"/>
      <c r="D33" s="40"/>
      <c r="E33" s="41"/>
      <c r="F33" s="41"/>
      <c r="G33" s="41"/>
      <c r="H33" s="41"/>
      <c r="I33" s="41"/>
      <c r="J33" s="41"/>
      <c r="K33" s="42"/>
      <c r="M33" s="15" t="s">
        <v>47</v>
      </c>
    </row>
    <row r="34" spans="1:13" ht="15" customHeight="1" x14ac:dyDescent="0.15">
      <c r="A34" s="35" t="s">
        <v>33</v>
      </c>
      <c r="B34" s="35"/>
      <c r="C34" s="39"/>
      <c r="D34" s="40"/>
      <c r="E34" s="41"/>
      <c r="F34" s="41"/>
      <c r="G34" s="41"/>
      <c r="H34" s="41"/>
      <c r="I34" s="41"/>
      <c r="J34" s="41"/>
      <c r="K34" s="43"/>
      <c r="M34" s="15" t="s">
        <v>48</v>
      </c>
    </row>
    <row r="35" spans="1:13" x14ac:dyDescent="0.15">
      <c r="A35" s="59" t="s">
        <v>38</v>
      </c>
      <c r="M35" s="15" t="s">
        <v>49</v>
      </c>
    </row>
    <row r="36" spans="1:13" x14ac:dyDescent="0.15">
      <c r="A36" s="15" t="s">
        <v>39</v>
      </c>
    </row>
    <row r="37" spans="1:13" x14ac:dyDescent="0.15">
      <c r="A37" s="83" t="s">
        <v>40</v>
      </c>
      <c r="M37" s="84" t="s">
        <v>65</v>
      </c>
    </row>
    <row r="38" spans="1:13" x14ac:dyDescent="0.15">
      <c r="A38" s="15" t="s">
        <v>41</v>
      </c>
      <c r="M38" s="84" t="s">
        <v>66</v>
      </c>
    </row>
    <row r="39" spans="1:13" x14ac:dyDescent="0.15">
      <c r="A39" s="15" t="s">
        <v>42</v>
      </c>
      <c r="M39" s="84" t="s">
        <v>67</v>
      </c>
    </row>
  </sheetData>
  <mergeCells count="11">
    <mergeCell ref="B7:D7"/>
    <mergeCell ref="F7:G7"/>
    <mergeCell ref="I7:J7"/>
    <mergeCell ref="F8:G8"/>
    <mergeCell ref="A3:K3"/>
    <mergeCell ref="B5:D5"/>
    <mergeCell ref="F5:G5"/>
    <mergeCell ref="I5:J5"/>
    <mergeCell ref="B6:D6"/>
    <mergeCell ref="F6:G6"/>
    <mergeCell ref="I6:J6"/>
  </mergeCells>
  <phoneticPr fontId="2"/>
  <conditionalFormatting sqref="P10:P21 P23:P25">
    <cfRule type="expression" dxfId="0" priority="1">
      <formula>$K10-$P10&lt;0</formula>
    </cfRule>
  </conditionalFormatting>
  <printOptions horizontalCentered="1"/>
  <pageMargins left="0.70866141732283472" right="0.70866141732283472" top="0.74803149606299213" bottom="0.74803149606299213" header="0.31496062992125984" footer="0.31496062992125984"/>
  <pageSetup paperSize="9" scale="59" orientation="landscape" cellComments="asDisplayed"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4E054A524AE44B842AF3C2498D8C91" ma:contentTypeVersion="6" ma:contentTypeDescription="新しいドキュメントを作成します。" ma:contentTypeScope="" ma:versionID="1ebada117ed312688b1f075570d3b2f4">
  <xsd:schema xmlns:xsd="http://www.w3.org/2001/XMLSchema" xmlns:xs="http://www.w3.org/2001/XMLSchema" xmlns:p="http://schemas.microsoft.com/office/2006/metadata/properties" xmlns:ns2="f823ed00-786e-4352-9dd2-77a487014f6c" xmlns:ns3="1e843203-9740-4fdb-a68c-af02c7692714" targetNamespace="http://schemas.microsoft.com/office/2006/metadata/properties" ma:root="true" ma:fieldsID="7a22787b1c979c35c5c3641a18404563" ns2:_="" ns3:_="">
    <xsd:import namespace="f823ed00-786e-4352-9dd2-77a487014f6c"/>
    <xsd:import namespace="1e843203-9740-4fdb-a68c-af02c769271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23ed00-786e-4352-9dd2-77a487014f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843203-9740-4fdb-a68c-af02c7692714"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CCD111-678D-420E-BD88-F2CA99B90867}">
  <ds:schemaRefs>
    <ds:schemaRef ds:uri="http://schemas.microsoft.com/sharepoint/v3/contenttype/forms"/>
  </ds:schemaRefs>
</ds:datastoreItem>
</file>

<file path=customXml/itemProps2.xml><?xml version="1.0" encoding="utf-8"?>
<ds:datastoreItem xmlns:ds="http://schemas.openxmlformats.org/officeDocument/2006/customXml" ds:itemID="{42BB5BB5-CB0B-4B73-8986-0D89FF48E15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1e843203-9740-4fdb-a68c-af02c7692714"/>
    <ds:schemaRef ds:uri="f823ed00-786e-4352-9dd2-77a487014f6c"/>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6926420-9396-462F-8D9F-C38A7EC9FF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23ed00-786e-4352-9dd2-77a487014f6c"/>
    <ds:schemaRef ds:uri="1e843203-9740-4fdb-a68c-af02c76927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人件費精算書</vt:lpstr>
      <vt:lpstr>人件費精算書（記載例）</vt:lpstr>
      <vt:lpstr>人件費精算書!Print_Area</vt:lpstr>
      <vt:lpstr>'人件費精算書（記載例）'!Print_Area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2013-03-26T08:44:37Z</dcterms:created>
  <dcterms:modified xsi:type="dcterms:W3CDTF">2025-03-10T08:01:30Z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0x010100604E054A524AE44B842AF3C2498D8C91</vt:lpwstr>
  </property>
</Properties>
</file>