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3935" windowHeight="7335"/>
  </bookViews>
  <sheets>
    <sheet name="新様式" sheetId="1" r:id="rId1"/>
    <sheet name="新様式 (記入例)" sheetId="8" r:id="rId2"/>
    <sheet name="新様式 (一括払記入例) " sheetId="9" r:id="rId3"/>
    <sheet name="新様式 (分割払記入例) " sheetId="10" r:id="rId4"/>
  </sheets>
  <definedNames>
    <definedName name="_xlnm.Print_Area" localSheetId="0">新様式!$B$1:$O$54</definedName>
    <definedName name="_xlnm.Print_Area" localSheetId="2">'新様式 (一括払記入例) '!$B$1:$O$54</definedName>
    <definedName name="_xlnm.Print_Area" localSheetId="1">'新様式 (記入例)'!$B$1:$O$54</definedName>
    <definedName name="_xlnm.Print_Area" localSheetId="3">'新様式 (分割払記入例) '!$B$1:$O$54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7" i="10" l="1"/>
  <c r="G37" i="10"/>
  <c r="J36" i="10"/>
  <c r="J35" i="10"/>
  <c r="J34" i="10"/>
  <c r="J33" i="10"/>
  <c r="J32" i="10"/>
  <c r="J31" i="10"/>
  <c r="J30" i="10"/>
  <c r="J29" i="10"/>
  <c r="J28" i="10"/>
  <c r="J27" i="10"/>
  <c r="G24" i="10"/>
  <c r="J24" i="10" s="1"/>
  <c r="G23" i="10"/>
  <c r="J23" i="10" s="1"/>
  <c r="G22" i="10"/>
  <c r="J21" i="10"/>
  <c r="J37" i="10" s="1"/>
  <c r="H17" i="10"/>
  <c r="G37" i="9"/>
  <c r="R37" i="9" s="1"/>
  <c r="J36" i="9"/>
  <c r="J35" i="9"/>
  <c r="J34" i="9"/>
  <c r="J33" i="9"/>
  <c r="J32" i="9"/>
  <c r="J31" i="9"/>
  <c r="J30" i="9"/>
  <c r="J29" i="9"/>
  <c r="J28" i="9"/>
  <c r="J27" i="9"/>
  <c r="G25" i="9"/>
  <c r="J24" i="9"/>
  <c r="G24" i="9"/>
  <c r="G23" i="9"/>
  <c r="J23" i="9" s="1"/>
  <c r="J22" i="9"/>
  <c r="G22" i="9"/>
  <c r="J25" i="9" s="1"/>
  <c r="J21" i="9"/>
  <c r="J37" i="9" s="1"/>
  <c r="I18" i="9"/>
  <c r="H17" i="9"/>
  <c r="G25" i="10" l="1"/>
  <c r="J22" i="10"/>
  <c r="I18" i="10" s="1"/>
  <c r="R37" i="8"/>
  <c r="G37" i="8"/>
  <c r="J36" i="8"/>
  <c r="J35" i="8"/>
  <c r="J34" i="8"/>
  <c r="J33" i="8"/>
  <c r="J32" i="8"/>
  <c r="J31" i="8"/>
  <c r="J30" i="8"/>
  <c r="J29" i="8"/>
  <c r="J28" i="8"/>
  <c r="J27" i="8"/>
  <c r="G25" i="8"/>
  <c r="G24" i="8"/>
  <c r="J24" i="8" s="1"/>
  <c r="G23" i="8"/>
  <c r="J23" i="8" s="1"/>
  <c r="G22" i="8"/>
  <c r="J25" i="8" s="1"/>
  <c r="J21" i="8"/>
  <c r="I18" i="8"/>
  <c r="H17" i="8"/>
  <c r="J25" i="10" l="1"/>
  <c r="J37" i="8"/>
  <c r="J22" i="8"/>
  <c r="J30" i="1" l="1"/>
  <c r="J31" i="1"/>
  <c r="J32" i="1"/>
  <c r="J33" i="1"/>
  <c r="J34" i="1"/>
  <c r="J35" i="1"/>
  <c r="J36" i="1"/>
  <c r="J21" i="1" l="1"/>
  <c r="G22" i="1"/>
  <c r="G25" i="1" s="1"/>
  <c r="G23" i="1"/>
  <c r="J23" i="1" s="1"/>
  <c r="G24" i="1"/>
  <c r="J24" i="1" s="1"/>
  <c r="J27" i="1" l="1"/>
  <c r="J28" i="1" s="1"/>
  <c r="J29" i="1"/>
  <c r="G37" i="1"/>
  <c r="R37" i="1" s="1"/>
  <c r="H17" i="1"/>
  <c r="J22" i="1"/>
  <c r="J25" i="1" l="1"/>
  <c r="I18" i="1" s="1"/>
  <c r="J37" i="1"/>
</calcChain>
</file>

<file path=xl/sharedStrings.xml><?xml version="1.0" encoding="utf-8"?>
<sst xmlns="http://schemas.openxmlformats.org/spreadsheetml/2006/main" count="351" uniqueCount="91">
  <si>
    <t>発行日：</t>
    <rPh sb="0" eb="2">
      <t>ハッコウ</t>
    </rPh>
    <rPh sb="2" eb="3">
      <t>ビ</t>
    </rPh>
    <phoneticPr fontId="1"/>
  </si>
  <si>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1"/>
  </si>
  <si>
    <t>（支払請求に権限を有する者）</t>
    <rPh sb="1" eb="3">
      <t>シハラ</t>
    </rPh>
    <rPh sb="3" eb="5">
      <t>セイキュウ</t>
    </rPh>
    <rPh sb="6" eb="8">
      <t>ケンゲン</t>
    </rPh>
    <rPh sb="9" eb="10">
      <t>ユウ</t>
    </rPh>
    <rPh sb="12" eb="13">
      <t>モノ</t>
    </rPh>
    <phoneticPr fontId="1"/>
  </si>
  <si>
    <t>適格請求書発行事業者登録番号</t>
    <rPh sb="0" eb="2">
      <t>テキカク</t>
    </rPh>
    <rPh sb="2" eb="5">
      <t>セイキュウショ</t>
    </rPh>
    <rPh sb="5" eb="7">
      <t>ハッコウ</t>
    </rPh>
    <rPh sb="7" eb="10">
      <t>ジギョウシャ</t>
    </rPh>
    <rPh sb="10" eb="12">
      <t>トウロク</t>
    </rPh>
    <rPh sb="12" eb="14">
      <t>バンゴウ</t>
    </rPh>
    <phoneticPr fontId="1"/>
  </si>
  <si>
    <t>所属 役職</t>
    <rPh sb="0" eb="2">
      <t>ショゾク</t>
    </rPh>
    <rPh sb="3" eb="5">
      <t>ヤクショク</t>
    </rPh>
    <phoneticPr fontId="1"/>
  </si>
  <si>
    <t>：</t>
    <phoneticPr fontId="1"/>
  </si>
  <si>
    <t>機関名</t>
    <rPh sb="0" eb="2">
      <t>キカン</t>
    </rPh>
    <rPh sb="2" eb="3">
      <t>メイ</t>
    </rPh>
    <phoneticPr fontId="1"/>
  </si>
  <si>
    <t>氏名</t>
    <rPh sb="0" eb="2">
      <t>シメイ</t>
    </rPh>
    <phoneticPr fontId="1"/>
  </si>
  <si>
    <t>印</t>
    <rPh sb="0" eb="1">
      <t>イン</t>
    </rPh>
    <phoneticPr fontId="1"/>
  </si>
  <si>
    <t>（代表者印又は権能受任者印）</t>
    <rPh sb="1" eb="4">
      <t>ダイヒョウシャ</t>
    </rPh>
    <rPh sb="4" eb="5">
      <t>イン</t>
    </rPh>
    <rPh sb="5" eb="6">
      <t>マタ</t>
    </rPh>
    <rPh sb="7" eb="9">
      <t>ケンノウ</t>
    </rPh>
    <rPh sb="9" eb="11">
      <t>ジュニン</t>
    </rPh>
    <rPh sb="11" eb="12">
      <t>シャ</t>
    </rPh>
    <rPh sb="12" eb="13">
      <t>イン</t>
    </rPh>
    <phoneticPr fontId="1"/>
  </si>
  <si>
    <t>請　求　書</t>
    <rPh sb="0" eb="1">
      <t>ショウ</t>
    </rPh>
    <rPh sb="2" eb="3">
      <t>モトム</t>
    </rPh>
    <rPh sb="4" eb="5">
      <t>ショ</t>
    </rPh>
    <phoneticPr fontId="1"/>
  </si>
  <si>
    <t>請求額　金</t>
    <rPh sb="0" eb="2">
      <t>セイキュウ</t>
    </rPh>
    <rPh sb="2" eb="3">
      <t>ガク</t>
    </rPh>
    <rPh sb="4" eb="5">
      <t>カネ</t>
    </rPh>
    <phoneticPr fontId="1"/>
  </si>
  <si>
    <t>円也</t>
    <rPh sb="0" eb="1">
      <t>エン</t>
    </rPh>
    <rPh sb="1" eb="2">
      <t>ナリ</t>
    </rPh>
    <phoneticPr fontId="1"/>
  </si>
  <si>
    <t>〔うち、消費税額及び地方消費税額</t>
    <rPh sb="4" eb="7">
      <t>ショウヒゼイ</t>
    </rPh>
    <rPh sb="7" eb="8">
      <t>ガク</t>
    </rPh>
    <rPh sb="8" eb="9">
      <t>オヨ</t>
    </rPh>
    <rPh sb="10" eb="12">
      <t>チホウ</t>
    </rPh>
    <rPh sb="12" eb="15">
      <t>ショウヒゼイ</t>
    </rPh>
    <rPh sb="15" eb="16">
      <t>ガク</t>
    </rPh>
    <phoneticPr fontId="1"/>
  </si>
  <si>
    <t>当初契約額</t>
    <rPh sb="0" eb="2">
      <t>トウショ</t>
    </rPh>
    <rPh sb="2" eb="4">
      <t>ケイヤク</t>
    </rPh>
    <rPh sb="4" eb="5">
      <t>ガク</t>
    </rPh>
    <phoneticPr fontId="1"/>
  </si>
  <si>
    <t>今回請求</t>
    <rPh sb="0" eb="2">
      <t>コンカイ</t>
    </rPh>
    <rPh sb="2" eb="4">
      <t>セイキュウ</t>
    </rPh>
    <phoneticPr fontId="1"/>
  </si>
  <si>
    <t>一括払い</t>
    <rPh sb="0" eb="2">
      <t>イッカツ</t>
    </rPh>
    <rPh sb="2" eb="3">
      <t>バラ</t>
    </rPh>
    <phoneticPr fontId="1"/>
  </si>
  <si>
    <t>分割払い</t>
    <rPh sb="0" eb="2">
      <t>ブンカツ</t>
    </rPh>
    <rPh sb="2" eb="3">
      <t>バラ</t>
    </rPh>
    <phoneticPr fontId="1"/>
  </si>
  <si>
    <t>（変更契約等による増減↓）</t>
    <rPh sb="1" eb="3">
      <t>ヘンコウ</t>
    </rPh>
    <rPh sb="3" eb="5">
      <t>ケイヤク</t>
    </rPh>
    <rPh sb="5" eb="6">
      <t>トウ</t>
    </rPh>
    <rPh sb="9" eb="11">
      <t>ゾウゲン</t>
    </rPh>
    <phoneticPr fontId="1"/>
  </si>
  <si>
    <t>支払方法</t>
    <rPh sb="0" eb="2">
      <t>シハラ</t>
    </rPh>
    <rPh sb="2" eb="4">
      <t>ホウホウ</t>
    </rPh>
    <phoneticPr fontId="1"/>
  </si>
  <si>
    <t>うち消費税額等（10％）</t>
    <rPh sb="2" eb="5">
      <t>ショウヒゼイ</t>
    </rPh>
    <rPh sb="5" eb="6">
      <t>ガク</t>
    </rPh>
    <rPh sb="6" eb="7">
      <t>トウ</t>
    </rPh>
    <phoneticPr fontId="1"/>
  </si>
  <si>
    <t>当該年度実施期間</t>
    <rPh sb="0" eb="2">
      <t>トウガイ</t>
    </rPh>
    <rPh sb="2" eb="4">
      <t>ネンド</t>
    </rPh>
    <rPh sb="4" eb="6">
      <t>ジッシ</t>
    </rPh>
    <rPh sb="6" eb="8">
      <t>キカン</t>
    </rPh>
    <phoneticPr fontId="1"/>
  </si>
  <si>
    <t>（自）</t>
    <rPh sb="1" eb="2">
      <t>ジ</t>
    </rPh>
    <phoneticPr fontId="1"/>
  </si>
  <si>
    <t>～</t>
    <phoneticPr fontId="1"/>
  </si>
  <si>
    <t>（至）</t>
    <rPh sb="1" eb="2">
      <t>イタ</t>
    </rPh>
    <phoneticPr fontId="1"/>
  </si>
  <si>
    <t>[振込先指定口座]</t>
    <rPh sb="1" eb="4">
      <t>フリコミサキ</t>
    </rPh>
    <rPh sb="4" eb="6">
      <t>シテイ</t>
    </rPh>
    <rPh sb="6" eb="8">
      <t>コウザ</t>
    </rPh>
    <phoneticPr fontId="1"/>
  </si>
  <si>
    <t>支店名</t>
    <rPh sb="0" eb="3">
      <t>シテンメイ</t>
    </rPh>
    <phoneticPr fontId="1"/>
  </si>
  <si>
    <t>口座番号</t>
    <rPh sb="0" eb="2">
      <t>コウザ</t>
    </rPh>
    <rPh sb="2" eb="4">
      <t>バンゴウ</t>
    </rPh>
    <phoneticPr fontId="1"/>
  </si>
  <si>
    <t>金融機関名</t>
    <rPh sb="0" eb="2">
      <t>キンユウ</t>
    </rPh>
    <rPh sb="2" eb="4">
      <t>キカン</t>
    </rPh>
    <rPh sb="4" eb="5">
      <t>メイ</t>
    </rPh>
    <phoneticPr fontId="1"/>
  </si>
  <si>
    <t>預金種目</t>
    <rPh sb="0" eb="2">
      <t>ヨキン</t>
    </rPh>
    <rPh sb="2" eb="4">
      <t>シュモク</t>
    </rPh>
    <phoneticPr fontId="1"/>
  </si>
  <si>
    <t>口座名義</t>
    <rPh sb="0" eb="2">
      <t>コウザ</t>
    </rPh>
    <rPh sb="2" eb="4">
      <t>メイギ</t>
    </rPh>
    <phoneticPr fontId="1"/>
  </si>
  <si>
    <t>（カタカナ）</t>
    <phoneticPr fontId="1"/>
  </si>
  <si>
    <t>（漢字）</t>
    <rPh sb="1" eb="3">
      <t>カンジ</t>
    </rPh>
    <phoneticPr fontId="1"/>
  </si>
  <si>
    <t>注）「口座名義（漢字）」「口座名義（カタカナ）」は、金融機関へお届けの名義を正確にご記入ください。</t>
    <rPh sb="0" eb="1">
      <t>チュウ</t>
    </rPh>
    <rPh sb="3" eb="5">
      <t>コウザ</t>
    </rPh>
    <rPh sb="5" eb="7">
      <t>メイギ</t>
    </rPh>
    <rPh sb="8" eb="10">
      <t>カンジ</t>
    </rPh>
    <rPh sb="13" eb="15">
      <t>コウザ</t>
    </rPh>
    <rPh sb="15" eb="17">
      <t>メイギ</t>
    </rPh>
    <rPh sb="26" eb="28">
      <t>キンユウ</t>
    </rPh>
    <rPh sb="28" eb="30">
      <t>キカン</t>
    </rPh>
    <rPh sb="32" eb="33">
      <t>トド</t>
    </rPh>
    <rPh sb="35" eb="37">
      <t>メイギ</t>
    </rPh>
    <rPh sb="38" eb="40">
      <t>セイカク</t>
    </rPh>
    <rPh sb="42" eb="44">
      <t>キニュウ</t>
    </rPh>
    <phoneticPr fontId="1"/>
  </si>
  <si>
    <r>
      <t>円也</t>
    </r>
    <r>
      <rPr>
        <sz val="10"/>
        <color theme="1"/>
        <rFont val="ＭＳ 明朝"/>
        <family val="1"/>
        <charset val="128"/>
      </rPr>
      <t>（免税事業者は参考）</t>
    </r>
    <r>
      <rPr>
        <sz val="11"/>
        <color theme="1"/>
        <rFont val="ＭＳ 明朝"/>
        <family val="1"/>
        <charset val="128"/>
      </rPr>
      <t>〕</t>
    </r>
    <rPh sb="0" eb="1">
      <t>エン</t>
    </rPh>
    <rPh sb="1" eb="2">
      <t>ナリ</t>
    </rPh>
    <rPh sb="3" eb="5">
      <t>メンゼイ</t>
    </rPh>
    <rPh sb="5" eb="8">
      <t>ジギョウシャ</t>
    </rPh>
    <rPh sb="9" eb="11">
      <t>サンコウ</t>
    </rPh>
    <phoneticPr fontId="1"/>
  </si>
  <si>
    <t>金　　額</t>
    <rPh sb="0" eb="1">
      <t>キン</t>
    </rPh>
    <rPh sb="3" eb="4">
      <t>ガク</t>
    </rPh>
    <phoneticPr fontId="1"/>
  </si>
  <si>
    <t>10%対象</t>
    <rPh sb="3" eb="5">
      <t>タイショウ</t>
    </rPh>
    <phoneticPr fontId="1"/>
  </si>
  <si>
    <t>←研究開発プロジェクト番号を記入してください。</t>
    <rPh sb="1" eb="3">
      <t>ケンキュウ</t>
    </rPh>
    <rPh sb="3" eb="5">
      <t>カイハツ</t>
    </rPh>
    <rPh sb="11" eb="13">
      <t>バンゴウ</t>
    </rPh>
    <rPh sb="14" eb="16">
      <t>キニュウ</t>
    </rPh>
    <phoneticPr fontId="1"/>
  </si>
  <si>
    <t>機関名、所属役職、氏名欄において行数が足らない場合は、</t>
    <phoneticPr fontId="1"/>
  </si>
  <si>
    <t>行の高さを調整（広げて）いただき、ご対応ください。</t>
    <rPh sb="0" eb="1">
      <t>ギョウ</t>
    </rPh>
    <rPh sb="2" eb="3">
      <t>タカ</t>
    </rPh>
    <rPh sb="5" eb="7">
      <t>チョウセイ</t>
    </rPh>
    <rPh sb="8" eb="9">
      <t>ヒロ</t>
    </rPh>
    <rPh sb="18" eb="20">
      <t>タイオウ</t>
    </rPh>
    <phoneticPr fontId="1"/>
  </si>
  <si>
    <t>←当初契約額の金額欄に入力すると、契約額に対する消費税及び２分割払いが自動表示されます。</t>
    <rPh sb="1" eb="3">
      <t>トウショ</t>
    </rPh>
    <rPh sb="3" eb="5">
      <t>ケイヤク</t>
    </rPh>
    <rPh sb="5" eb="6">
      <t>ガク</t>
    </rPh>
    <rPh sb="7" eb="9">
      <t>キンガク</t>
    </rPh>
    <rPh sb="9" eb="10">
      <t>ラン</t>
    </rPh>
    <rPh sb="11" eb="13">
      <t>ニュウリョク</t>
    </rPh>
    <rPh sb="17" eb="19">
      <t>ケイヤク</t>
    </rPh>
    <rPh sb="19" eb="20">
      <t>ガク</t>
    </rPh>
    <rPh sb="21" eb="22">
      <t>タイ</t>
    </rPh>
    <rPh sb="24" eb="27">
      <t>ショウヒゼイ</t>
    </rPh>
    <rPh sb="27" eb="28">
      <t>オヨ</t>
    </rPh>
    <rPh sb="30" eb="32">
      <t>ブンカツ</t>
    </rPh>
    <rPh sb="32" eb="33">
      <t>バラ</t>
    </rPh>
    <rPh sb="35" eb="37">
      <t>ジドウ</t>
    </rPh>
    <rPh sb="37" eb="39">
      <t>ヒョウジ</t>
    </rPh>
    <phoneticPr fontId="1"/>
  </si>
  <si>
    <t>←分割払いの場合、支払額の差額及び消費税額は総額との端数を最終支払いで調整するように設定しています。</t>
    <rPh sb="1" eb="3">
      <t>ブンカツ</t>
    </rPh>
    <rPh sb="3" eb="4">
      <t>バラ</t>
    </rPh>
    <rPh sb="6" eb="8">
      <t>バアイ</t>
    </rPh>
    <rPh sb="9" eb="11">
      <t>シハライ</t>
    </rPh>
    <rPh sb="11" eb="12">
      <t>ガク</t>
    </rPh>
    <rPh sb="13" eb="15">
      <t>サガク</t>
    </rPh>
    <rPh sb="15" eb="16">
      <t>オヨ</t>
    </rPh>
    <rPh sb="17" eb="20">
      <t>ショウヒゼイ</t>
    </rPh>
    <rPh sb="20" eb="21">
      <t>ガク</t>
    </rPh>
    <rPh sb="22" eb="24">
      <t>ソウガク</t>
    </rPh>
    <rPh sb="26" eb="28">
      <t>ハスウ</t>
    </rPh>
    <rPh sb="29" eb="31">
      <t>サイシュウ</t>
    </rPh>
    <rPh sb="31" eb="33">
      <t>シハラ</t>
    </rPh>
    <rPh sb="35" eb="37">
      <t>チョウセイ</t>
    </rPh>
    <rPh sb="42" eb="44">
      <t>セッテイ</t>
    </rPh>
    <phoneticPr fontId="1"/>
  </si>
  <si>
    <t>←変更契約による増額・減額が発生した場合に記入してください。（契約ごとに時系列で記載）</t>
    <rPh sb="1" eb="3">
      <t>ヘンコウ</t>
    </rPh>
    <rPh sb="3" eb="5">
      <t>ケイヤク</t>
    </rPh>
    <rPh sb="8" eb="10">
      <t>ゾウガク</t>
    </rPh>
    <rPh sb="11" eb="13">
      <t>ゲンガク</t>
    </rPh>
    <rPh sb="14" eb="16">
      <t>ハッセイ</t>
    </rPh>
    <rPh sb="18" eb="20">
      <t>バアイ</t>
    </rPh>
    <rPh sb="21" eb="23">
      <t>キニュウ</t>
    </rPh>
    <rPh sb="31" eb="33">
      <t>ケイヤク</t>
    </rPh>
    <rPh sb="36" eb="39">
      <t>ジケイレツ</t>
    </rPh>
    <rPh sb="40" eb="42">
      <t>キサイ</t>
    </rPh>
    <phoneticPr fontId="1"/>
  </si>
  <si>
    <t>←金額欄に増減額を入力すると、自動的に計上すべき消費税額を算出します。</t>
    <rPh sb="1" eb="3">
      <t>キンガク</t>
    </rPh>
    <rPh sb="3" eb="4">
      <t>ラン</t>
    </rPh>
    <rPh sb="5" eb="7">
      <t>ゾウゲン</t>
    </rPh>
    <rPh sb="7" eb="8">
      <t>ガク</t>
    </rPh>
    <rPh sb="9" eb="11">
      <t>ニュウリョク</t>
    </rPh>
    <rPh sb="15" eb="18">
      <t>ジドウテキ</t>
    </rPh>
    <rPh sb="19" eb="21">
      <t>ケイジョウ</t>
    </rPh>
    <rPh sb="24" eb="27">
      <t>ショウヒゼイ</t>
    </rPh>
    <rPh sb="27" eb="28">
      <t>ガク</t>
    </rPh>
    <rPh sb="29" eb="31">
      <t>サンシュツ</t>
    </rPh>
    <phoneticPr fontId="1"/>
  </si>
  <si>
    <t>←減額の場合は、マイナス金額を入力してください。</t>
    <rPh sb="1" eb="3">
      <t>ゲンガク</t>
    </rPh>
    <rPh sb="4" eb="6">
      <t>バアイ</t>
    </rPh>
    <rPh sb="12" eb="14">
      <t>キンガク</t>
    </rPh>
    <rPh sb="15" eb="17">
      <t>ニュウリョク</t>
    </rPh>
    <phoneticPr fontId="1"/>
  </si>
  <si>
    <t>金融機関種別、本支店種別、預金種目は、オプションボタンで変更できます。</t>
    <rPh sb="0" eb="2">
      <t>キンユウ</t>
    </rPh>
    <rPh sb="2" eb="4">
      <t>キカン</t>
    </rPh>
    <rPh sb="4" eb="6">
      <t>シュベツ</t>
    </rPh>
    <rPh sb="7" eb="10">
      <t>ホンシテン</t>
    </rPh>
    <rPh sb="10" eb="12">
      <t>シュベツ</t>
    </rPh>
    <rPh sb="13" eb="15">
      <t>ヨキン</t>
    </rPh>
    <rPh sb="15" eb="17">
      <t>シュモク</t>
    </rPh>
    <rPh sb="28" eb="30">
      <t>ヘンコウ</t>
    </rPh>
    <phoneticPr fontId="1"/>
  </si>
  <si>
    <t>〇</t>
  </si>
  <si>
    <r>
      <t>←請求年度に該当する実施期間を</t>
    </r>
    <r>
      <rPr>
        <b/>
        <sz val="11"/>
        <color rgb="FFFF0000"/>
        <rFont val="ＭＳ 明朝"/>
        <family val="1"/>
        <charset val="128"/>
      </rPr>
      <t>西暦（YYYY/MM/DD）形式で記入</t>
    </r>
    <r>
      <rPr>
        <b/>
        <sz val="11"/>
        <color theme="1"/>
        <rFont val="ＭＳ 明朝"/>
        <family val="1"/>
        <charset val="128"/>
      </rPr>
      <t>してください。（和暦で表示されます）</t>
    </r>
    <rPh sb="1" eb="3">
      <t>セイキュウ</t>
    </rPh>
    <rPh sb="3" eb="5">
      <t>ネンド</t>
    </rPh>
    <rPh sb="6" eb="8">
      <t>ガイトウ</t>
    </rPh>
    <rPh sb="10" eb="12">
      <t>ジッシ</t>
    </rPh>
    <rPh sb="12" eb="14">
      <t>キカン</t>
    </rPh>
    <rPh sb="15" eb="17">
      <t>セイレキ</t>
    </rPh>
    <rPh sb="29" eb="31">
      <t>ケイシキ</t>
    </rPh>
    <rPh sb="32" eb="34">
      <t>キニュウ</t>
    </rPh>
    <rPh sb="42" eb="44">
      <t>ワレキ</t>
    </rPh>
    <rPh sb="45" eb="47">
      <t>ヒョウジ</t>
    </rPh>
    <phoneticPr fontId="1"/>
  </si>
  <si>
    <t>　　   で色付けした箇所に入力してください。</t>
    <rPh sb="6" eb="7">
      <t>イロ</t>
    </rPh>
    <rPh sb="7" eb="8">
      <t>ツ</t>
    </rPh>
    <rPh sb="11" eb="13">
      <t>カショ</t>
    </rPh>
    <rPh sb="14" eb="16">
      <t>ニュウリョク</t>
    </rPh>
    <phoneticPr fontId="1"/>
  </si>
  <si>
    <t>（経理様式２）</t>
    <rPh sb="1" eb="3">
      <t>ケイリ</t>
    </rPh>
    <rPh sb="3" eb="5">
      <t>ヨウシキ</t>
    </rPh>
    <phoneticPr fontId="1"/>
  </si>
  <si>
    <t>現契約額(最終)</t>
    <rPh sb="0" eb="1">
      <t>ゲン</t>
    </rPh>
    <rPh sb="1" eb="3">
      <t>ケイヤク</t>
    </rPh>
    <rPh sb="3" eb="4">
      <t>ガク</t>
    </rPh>
    <rPh sb="5" eb="7">
      <t>サイシュウ</t>
    </rPh>
    <phoneticPr fontId="1"/>
  </si>
  <si>
    <t>○○</t>
    <phoneticPr fontId="1"/>
  </si>
  <si>
    <t>変更契約 6 回目</t>
    <phoneticPr fontId="1"/>
  </si>
  <si>
    <t>変更契約 1 回目</t>
    <rPh sb="0" eb="2">
      <t>ヘンコウ</t>
    </rPh>
    <rPh sb="2" eb="4">
      <t>ケイヤク</t>
    </rPh>
    <rPh sb="7" eb="9">
      <t>カイメ</t>
    </rPh>
    <phoneticPr fontId="1"/>
  </si>
  <si>
    <t>変更契約 2 回目</t>
    <phoneticPr fontId="1"/>
  </si>
  <si>
    <t>変更契約 3 回目</t>
    <phoneticPr fontId="1"/>
  </si>
  <si>
    <t>変更契約 4 回目</t>
    <phoneticPr fontId="1"/>
  </si>
  <si>
    <t>変更契約 5 回目</t>
    <phoneticPr fontId="1"/>
  </si>
  <si>
    <t>変更契約 7 回目</t>
    <phoneticPr fontId="1"/>
  </si>
  <si>
    <t>変更契約 8 回目</t>
    <phoneticPr fontId="1"/>
  </si>
  <si>
    <t>変更契約 9 回目</t>
    <phoneticPr fontId="1"/>
  </si>
  <si>
    <r>
      <t>←日付は西暦</t>
    </r>
    <r>
      <rPr>
        <b/>
        <sz val="11"/>
        <color rgb="FFFF0000"/>
        <rFont val="ＭＳ 明朝"/>
        <family val="1"/>
        <charset val="128"/>
      </rPr>
      <t>（YYYY/MM/DD）にてご入力ください</t>
    </r>
    <r>
      <rPr>
        <b/>
        <sz val="11"/>
        <color theme="1"/>
        <rFont val="ＭＳ 明朝"/>
        <family val="1"/>
        <charset val="128"/>
      </rPr>
      <t>。（和暦で表示されます）</t>
    </r>
    <rPh sb="1" eb="3">
      <t>ヒヅケ</t>
    </rPh>
    <rPh sb="4" eb="6">
      <t>セイレキ</t>
    </rPh>
    <rPh sb="21" eb="23">
      <t>ニュウリョク</t>
    </rPh>
    <rPh sb="29" eb="31">
      <t>ワレキ</t>
    </rPh>
    <rPh sb="32" eb="34">
      <t>ヒョウジ</t>
    </rPh>
    <phoneticPr fontId="1"/>
  </si>
  <si>
    <t>研究領域名</t>
    <rPh sb="0" eb="2">
      <t>ケンキュウ</t>
    </rPh>
    <rPh sb="2" eb="4">
      <t>リョウイキ</t>
    </rPh>
    <rPh sb="4" eb="5">
      <t>メイ</t>
    </rPh>
    <phoneticPr fontId="1"/>
  </si>
  <si>
    <t>研究課題名</t>
    <rPh sb="0" eb="2">
      <t>ケンキュウ</t>
    </rPh>
    <rPh sb="2" eb="4">
      <t>カダイ</t>
    </rPh>
    <rPh sb="4" eb="5">
      <t>メイ</t>
    </rPh>
    <phoneticPr fontId="1"/>
  </si>
  <si>
    <t>研究代表者氏名</t>
    <rPh sb="0" eb="2">
      <t>ケンキュウ</t>
    </rPh>
    <rPh sb="2" eb="5">
      <t>ダイヒョウシャ</t>
    </rPh>
    <rPh sb="5" eb="7">
      <t>シメイ</t>
    </rPh>
    <phoneticPr fontId="1"/>
  </si>
  <si>
    <t>研究代表者　所属・役職</t>
    <rPh sb="0" eb="2">
      <t>ケンキュウ</t>
    </rPh>
    <rPh sb="2" eb="5">
      <t>ダイヒョウシャ</t>
    </rPh>
    <rPh sb="6" eb="8">
      <t>ショゾク</t>
    </rPh>
    <rPh sb="9" eb="11">
      <t>ヤクショク</t>
    </rPh>
    <phoneticPr fontId="1"/>
  </si>
  <si>
    <t>研究課題番号：</t>
    <rPh sb="0" eb="2">
      <t>ケンキュウ</t>
    </rPh>
    <rPh sb="2" eb="4">
      <t>カダイ</t>
    </rPh>
    <rPh sb="4" eb="6">
      <t>バンゴウ</t>
    </rPh>
    <phoneticPr fontId="1"/>
  </si>
  <si>
    <t>←研究代表者氏名を記入してください。</t>
    <rPh sb="1" eb="3">
      <t>ケンキュウ</t>
    </rPh>
    <rPh sb="3" eb="6">
      <t>ダイヒョウシャ</t>
    </rPh>
    <rPh sb="6" eb="8">
      <t>シメイ</t>
    </rPh>
    <rPh sb="7" eb="8">
      <t>メイ</t>
    </rPh>
    <rPh sb="9" eb="11">
      <t>キニュウ</t>
    </rPh>
    <phoneticPr fontId="1"/>
  </si>
  <si>
    <t>←研究代表者の所属・役職を記入してください。</t>
    <rPh sb="1" eb="3">
      <t>ケンキュウ</t>
    </rPh>
    <rPh sb="3" eb="6">
      <t>ダイヒョウシャ</t>
    </rPh>
    <rPh sb="7" eb="9">
      <t>ショゾク</t>
    </rPh>
    <rPh sb="10" eb="12">
      <t>ヤクショク</t>
    </rPh>
    <rPh sb="13" eb="15">
      <t>キニュウ</t>
    </rPh>
    <phoneticPr fontId="1"/>
  </si>
  <si>
    <t>上記研究課題番号に係る委託費の概算払を、下記のとおり請求いたします。</t>
    <rPh sb="0" eb="2">
      <t>ジョウキ</t>
    </rPh>
    <rPh sb="2" eb="4">
      <t>ケンキュウ</t>
    </rPh>
    <rPh sb="4" eb="6">
      <t>カダイ</t>
    </rPh>
    <rPh sb="6" eb="8">
      <t>バンゴウ</t>
    </rPh>
    <rPh sb="9" eb="10">
      <t>カカワ</t>
    </rPh>
    <rPh sb="11" eb="13">
      <t>イタク</t>
    </rPh>
    <rPh sb="13" eb="14">
      <t>ヒ</t>
    </rPh>
    <rPh sb="20" eb="22">
      <t>カキ</t>
    </rPh>
    <rPh sb="26" eb="28">
      <t>セイキュウ</t>
    </rPh>
    <phoneticPr fontId="1"/>
  </si>
  <si>
    <t>※一括払いの条件：当該年度における委託研究費の総額が4,000万円以下の場合や、変更契約に伴う追加払いの場合、その他、特段の事由がある場合は一括払いが可能です。</t>
    <rPh sb="9" eb="11">
      <t>トウガイ</t>
    </rPh>
    <rPh sb="11" eb="13">
      <t>ネンド</t>
    </rPh>
    <rPh sb="17" eb="21">
      <t>イタクケンキュウ</t>
    </rPh>
    <rPh sb="21" eb="22">
      <t>ヒ</t>
    </rPh>
    <rPh sb="23" eb="25">
      <t>ソウガク</t>
    </rPh>
    <rPh sb="40" eb="42">
      <t>ヘンコウ</t>
    </rPh>
    <rPh sb="42" eb="44">
      <t>ケイヤク</t>
    </rPh>
    <rPh sb="45" eb="46">
      <t>トモナ</t>
    </rPh>
    <rPh sb="47" eb="49">
      <t>ツイカ</t>
    </rPh>
    <rPh sb="49" eb="50">
      <t>バラ</t>
    </rPh>
    <phoneticPr fontId="1"/>
  </si>
  <si>
    <t>※分割払い【２分割】半期毎の支払額は契約額を二等分割(千円未満切り捨て）。消費税額は、税込価格÷（1+消費税率）×消費税率で算出（円未満切り捨て）・全体の端数は最終支払いで調整します。</t>
    <rPh sb="1" eb="3">
      <t>ブンカツ</t>
    </rPh>
    <rPh sb="3" eb="4">
      <t>バラ</t>
    </rPh>
    <rPh sb="7" eb="9">
      <t>ブンカツ</t>
    </rPh>
    <rPh sb="10" eb="12">
      <t>ハンキ</t>
    </rPh>
    <rPh sb="12" eb="13">
      <t>ゴト</t>
    </rPh>
    <rPh sb="14" eb="16">
      <t>シハライ</t>
    </rPh>
    <rPh sb="16" eb="17">
      <t>ガク</t>
    </rPh>
    <rPh sb="18" eb="20">
      <t>ケイヤク</t>
    </rPh>
    <rPh sb="20" eb="21">
      <t>ガク</t>
    </rPh>
    <rPh sb="22" eb="23">
      <t>ニ</t>
    </rPh>
    <rPh sb="23" eb="24">
      <t>トウ</t>
    </rPh>
    <rPh sb="24" eb="26">
      <t>ブンカツ</t>
    </rPh>
    <rPh sb="27" eb="29">
      <t>センエン</t>
    </rPh>
    <rPh sb="29" eb="31">
      <t>ミマン</t>
    </rPh>
    <rPh sb="31" eb="32">
      <t>キ</t>
    </rPh>
    <rPh sb="33" eb="34">
      <t>ス</t>
    </rPh>
    <rPh sb="37" eb="40">
      <t>ショウヒゼイ</t>
    </rPh>
    <rPh sb="40" eb="41">
      <t>ガク</t>
    </rPh>
    <rPh sb="43" eb="45">
      <t>ゼイコミ</t>
    </rPh>
    <rPh sb="45" eb="47">
      <t>カカク</t>
    </rPh>
    <rPh sb="51" eb="54">
      <t>ショウヒゼイ</t>
    </rPh>
    <rPh sb="54" eb="55">
      <t>リツ</t>
    </rPh>
    <rPh sb="57" eb="60">
      <t>ショウヒゼイ</t>
    </rPh>
    <rPh sb="60" eb="61">
      <t>リツ</t>
    </rPh>
    <rPh sb="62" eb="64">
      <t>サンシュツ</t>
    </rPh>
    <rPh sb="65" eb="66">
      <t>エン</t>
    </rPh>
    <rPh sb="66" eb="68">
      <t>ミマン</t>
    </rPh>
    <rPh sb="68" eb="69">
      <t>キ</t>
    </rPh>
    <rPh sb="70" eb="71">
      <t>ス</t>
    </rPh>
    <rPh sb="74" eb="76">
      <t>ゼンタイ</t>
    </rPh>
    <rPh sb="77" eb="79">
      <t>ハスウ</t>
    </rPh>
    <rPh sb="80" eb="82">
      <t>サイシュウ</t>
    </rPh>
    <rPh sb="82" eb="84">
      <t>シハラ</t>
    </rPh>
    <rPh sb="86" eb="88">
      <t>チョウセイ</t>
    </rPh>
    <phoneticPr fontId="1"/>
  </si>
  <si>
    <t>6-2401</t>
    <phoneticPr fontId="1"/>
  </si>
  <si>
    <t>T1234567890123</t>
  </si>
  <si>
    <t>←委託研究契約書における「（契約項目）（１）研究課題名」を記入してください。</t>
    <rPh sb="1" eb="3">
      <t>イタク</t>
    </rPh>
    <rPh sb="3" eb="5">
      <t>ケンキュウ</t>
    </rPh>
    <rPh sb="5" eb="8">
      <t>ケイヤクショ</t>
    </rPh>
    <rPh sb="14" eb="16">
      <t>ケイヤク</t>
    </rPh>
    <rPh sb="16" eb="18">
      <t>コウモク</t>
    </rPh>
    <rPh sb="22" eb="24">
      <t>ケンキュウ</t>
    </rPh>
    <rPh sb="24" eb="26">
      <t>カダイ</t>
    </rPh>
    <rPh sb="26" eb="27">
      <t>メイ</t>
    </rPh>
    <rPh sb="29" eb="31">
      <t>キニュウ</t>
    </rPh>
    <phoneticPr fontId="1"/>
  </si>
  <si>
    <t>←委託研究契約書冒頭に記載の「（契約項目）（4）研究領域名」を記入してください。</t>
    <rPh sb="1" eb="3">
      <t>イタク</t>
    </rPh>
    <rPh sb="3" eb="5">
      <t>ケンキュウ</t>
    </rPh>
    <rPh sb="5" eb="7">
      <t>ケイヤク</t>
    </rPh>
    <rPh sb="7" eb="8">
      <t>ショ</t>
    </rPh>
    <rPh sb="8" eb="10">
      <t>ボウトウ</t>
    </rPh>
    <rPh sb="11" eb="13">
      <t>キサイ</t>
    </rPh>
    <rPh sb="16" eb="18">
      <t>ケイヤク</t>
    </rPh>
    <rPh sb="18" eb="20">
      <t>コウモク</t>
    </rPh>
    <rPh sb="24" eb="26">
      <t>ケンキュウ</t>
    </rPh>
    <rPh sb="26" eb="28">
      <t>リョウイキ</t>
    </rPh>
    <rPh sb="28" eb="29">
      <t>メイ</t>
    </rPh>
    <rPh sb="31" eb="33">
      <t>キニュウ</t>
    </rPh>
    <phoneticPr fontId="1"/>
  </si>
  <si>
    <t>←委託研究契約書冒頭に記載の「（契約項目）（4）研究領域名」を記入してください。</t>
    <phoneticPr fontId="1"/>
  </si>
  <si>
    <t>←研究課題番号を記入してください。</t>
    <rPh sb="1" eb="3">
      <t>ケンキュウ</t>
    </rPh>
    <rPh sb="3" eb="5">
      <t>カダイ</t>
    </rPh>
    <rPh sb="5" eb="7">
      <t>バンゴウ</t>
    </rPh>
    <rPh sb="8" eb="10">
      <t>キニュウ</t>
    </rPh>
    <phoneticPr fontId="1"/>
  </si>
  <si>
    <t>○○株式会社</t>
    <phoneticPr fontId="1"/>
  </si>
  <si>
    <t>財務部　財務部長</t>
    <phoneticPr fontId="1"/>
  </si>
  <si>
    <t>環境　太郎</t>
    <phoneticPr fontId="1"/>
  </si>
  <si>
    <t>創造　太郎</t>
    <phoneticPr fontId="1"/>
  </si>
  <si>
    <t>○○開発部　○○研究員</t>
    <rPh sb="2" eb="4">
      <t>カイハツ</t>
    </rPh>
    <rPh sb="8" eb="11">
      <t>ケンキュウイン</t>
    </rPh>
    <phoneticPr fontId="1"/>
  </si>
  <si>
    <t>○○</t>
    <phoneticPr fontId="1"/>
  </si>
  <si>
    <t>※委託研究契約書における「（契約項目）（4）研究領域名」を記入して下さい。</t>
    <phoneticPr fontId="1"/>
  </si>
  <si>
    <t>※委託研究契約書における「（契約項目）（1）研究課題名」を記入して下さい。</t>
    <rPh sb="24" eb="26">
      <t>カダイ</t>
    </rPh>
    <phoneticPr fontId="1"/>
  </si>
  <si>
    <t>マルマルカブシキガイシャ　ダイヒョウトリシマリヤク　センリャク　タロウ</t>
    <phoneticPr fontId="1"/>
  </si>
  <si>
    <t>○○株式会社　代表取締役　戦略　太郎</t>
    <phoneticPr fontId="1"/>
  </si>
  <si>
    <t>○○</t>
    <phoneticPr fontId="1"/>
  </si>
  <si>
    <t>契約担当職　理事　　　　　殿</t>
    <rPh sb="0" eb="2">
      <t>ケイヤク</t>
    </rPh>
    <rPh sb="2" eb="4">
      <t>タントウ</t>
    </rPh>
    <rPh sb="4" eb="5">
      <t>ショク</t>
    </rPh>
    <rPh sb="6" eb="8">
      <t>リジ</t>
    </rPh>
    <rPh sb="13" eb="14">
      <t>ドノ</t>
    </rPh>
    <phoneticPr fontId="1"/>
  </si>
  <si>
    <r>
      <t>←適格請求書発行事業者登録番号を記入してください。移行措置適用事業者の場合は「移行措置対象」、移行</t>
    </r>
    <r>
      <rPr>
        <b/>
        <sz val="11"/>
        <rFont val="ＭＳ 明朝"/>
        <family val="1"/>
        <charset val="128"/>
      </rPr>
      <t>措置適用外の免税事業者の場合は「対象外」と入力してください。</t>
    </r>
    <rPh sb="1" eb="3">
      <t>テキカク</t>
    </rPh>
    <rPh sb="3" eb="6">
      <t>セイキュウショ</t>
    </rPh>
    <rPh sb="6" eb="8">
      <t>ハッコウ</t>
    </rPh>
    <rPh sb="8" eb="11">
      <t>ジギョウシャ</t>
    </rPh>
    <rPh sb="11" eb="13">
      <t>トウロク</t>
    </rPh>
    <rPh sb="13" eb="15">
      <t>バンゴウ</t>
    </rPh>
    <rPh sb="16" eb="18">
      <t>キニュウ</t>
    </rPh>
    <rPh sb="25" eb="27">
      <t>イコウ</t>
    </rPh>
    <rPh sb="27" eb="29">
      <t>ソチ</t>
    </rPh>
    <rPh sb="29" eb="31">
      <t>テキヨウ</t>
    </rPh>
    <rPh sb="31" eb="34">
      <t>ジギョウシャ</t>
    </rPh>
    <rPh sb="35" eb="37">
      <t>バアイ</t>
    </rPh>
    <rPh sb="39" eb="41">
      <t>イコウ</t>
    </rPh>
    <rPh sb="41" eb="43">
      <t>ソチ</t>
    </rPh>
    <rPh sb="43" eb="45">
      <t>タイショウ</t>
    </rPh>
    <rPh sb="53" eb="54">
      <t>ガイ</t>
    </rPh>
    <rPh sb="55" eb="57">
      <t>メンゼイ</t>
    </rPh>
    <rPh sb="57" eb="60">
      <t>ジギョウシャ</t>
    </rPh>
    <rPh sb="61" eb="63">
      <t>バアイ</t>
    </rPh>
    <rPh sb="65" eb="67">
      <t>タイショウ</t>
    </rPh>
    <rPh sb="67" eb="68">
      <t>ガイ</t>
    </rPh>
    <rPh sb="70" eb="72">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</si>
</sst>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分割&quot;"/>
    <numFmt numFmtId="177" formatCode="#,##0;[Red]&quot;▲&quot;#,##0"/>
    <numFmt numFmtId="178" formatCode="#,##0_ ;[Red]\-#,##0\ "/>
    <numFmt numFmtId="179" formatCode="&quot;第 &quot;0&quot; 回目&quot;"/>
  </numFmts>
  <fonts count="18"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4"/>
      <color theme="1"/>
      <name val="ＭＳ 明朝"/>
      <family val="1"/>
      <charset val="128"/>
    </font>
    <font>
      <sz val="18"/>
      <color theme="1"/>
      <name val="ＭＳ 明朝"/>
      <family val="1"/>
      <charset val="128"/>
    </font>
    <font>
      <sz val="10"/>
      <color theme="1"/>
      <name val="ＭＳ 明朝"/>
      <family val="1"/>
      <charset val="128"/>
    </font>
    <font>
      <sz val="9"/>
      <color theme="1"/>
      <name val="ＭＳ 明朝"/>
      <family val="1"/>
      <charset val="128"/>
    </font>
    <font>
      <b/>
      <sz val="11"/>
      <color theme="1"/>
      <name val="ＭＳ 明朝"/>
      <family val="1"/>
      <charset val="128"/>
    </font>
    <font>
      <sz val="9"/>
      <color rgb="FF000000"/>
      <name val="Meiryo UI"/>
      <family val="3"/>
      <charset val="128"/>
    </font>
    <font>
      <sz val="11"/>
      <color theme="1"/>
      <name val="游ゴシック"/>
      <family val="2"/>
      <scheme val="minor"/>
    </font>
    <font>
      <sz val="12"/>
      <color theme="1"/>
      <name val="ＭＳ 明朝"/>
      <family val="1"/>
      <charset val="128"/>
    </font>
    <font>
      <sz val="16"/>
      <color theme="1"/>
      <name val="ＭＳ 明朝"/>
      <family val="1"/>
      <charset val="128"/>
    </font>
    <font>
      <sz val="20"/>
      <color theme="1"/>
      <name val="ＭＳ 明朝"/>
      <family val="1"/>
      <charset val="128"/>
    </font>
    <font>
      <b/>
      <sz val="14"/>
      <color theme="1"/>
      <name val="ＭＳ 明朝"/>
      <family val="1"/>
      <charset val="128"/>
    </font>
    <font>
      <b/>
      <sz val="10"/>
      <color theme="1"/>
      <name val="ＭＳ 明朝"/>
      <family val="1"/>
      <charset val="128"/>
    </font>
    <font>
      <b/>
      <sz val="11"/>
      <color rgb="FFFF0000"/>
      <name val="ＭＳ 明朝"/>
      <family val="1"/>
      <charset val="128"/>
    </font>
    <font>
      <sz val="11"/>
      <color theme="0"/>
      <name val="ＭＳ 明朝"/>
      <family val="1"/>
      <charset val="128"/>
    </font>
    <font>
      <b/>
      <sz val="11"/>
      <name val="ＭＳ 明朝"/>
      <family val="1"/>
      <charset val="128"/>
    </font>
  </fonts>
  <fills count="3">
    <fill>
      <patternFill patternType="none"/>
    </fill>
    <fill>
      <patternFill patternType="gray125"/>
    </fill>
    <fill>
      <patternFill patternType="solid">
        <fgColor rgb="FFCC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uble">
        <color indexed="64"/>
      </bottom>
      <diagonal/>
    </border>
  </borders>
  <cellStyleXfs count="2">
    <xf numFmtId="0" fontId="0" fillId="0" borderId="0"/>
    <xf numFmtId="38" fontId="9" fillId="0" borderId="0" applyFont="0" applyFill="0" applyBorder="0" applyAlignment="0" applyProtection="0">
      <alignment vertical="center"/>
    </xf>
  </cellStyleXfs>
  <cellXfs count="132">
    <xf numFmtId="0" fontId="0" fillId="0" borderId="0" xfId="0"/>
    <xf numFmtId="0" fontId="2" fillId="0" borderId="0" xfId="0" applyFont="1"/>
    <xf numFmtId="0" fontId="2" fillId="0" borderId="0" xfId="0" applyFont="1" applyAlignment="1">
      <alignment horizontal="right"/>
    </xf>
    <xf numFmtId="0" fontId="2" fillId="0" borderId="0" xfId="0" applyFont="1" applyAlignment="1">
      <alignment horizontal="center" vertical="center"/>
    </xf>
    <xf numFmtId="0" fontId="6" fillId="0" borderId="0" xfId="0" applyFont="1" applyAlignment="1">
      <alignment horizontal="center" vertical="center"/>
    </xf>
    <xf numFmtId="0" fontId="2" fillId="0" borderId="2" xfId="0" applyFont="1" applyBorder="1"/>
    <xf numFmtId="0" fontId="2" fillId="0" borderId="1" xfId="0" applyFont="1" applyBorder="1" applyAlignment="1">
      <alignment horizontal="center" vertical="center"/>
    </xf>
    <xf numFmtId="0" fontId="2" fillId="0" borderId="7" xfId="0" applyFont="1" applyBorder="1"/>
    <xf numFmtId="0" fontId="2" fillId="0" borderId="9" xfId="0" applyFont="1" applyBorder="1"/>
    <xf numFmtId="0" fontId="2" fillId="0" borderId="0" xfId="0" applyFont="1" applyAlignment="1">
      <alignment vertical="center"/>
    </xf>
    <xf numFmtId="0" fontId="2" fillId="0" borderId="4" xfId="0" applyFont="1" applyBorder="1" applyAlignment="1">
      <alignment horizontal="center" vertical="center"/>
    </xf>
    <xf numFmtId="0" fontId="6" fillId="0" borderId="0" xfId="0" applyFont="1" applyAlignment="1">
      <alignment vertical="center"/>
    </xf>
    <xf numFmtId="0" fontId="2" fillId="0" borderId="0" xfId="0" applyFont="1" applyAlignment="1">
      <alignment horizontal="right" vertical="center"/>
    </xf>
    <xf numFmtId="0" fontId="2" fillId="0" borderId="5" xfId="0" applyFont="1" applyBorder="1" applyAlignment="1">
      <alignment horizontal="center" vertical="center"/>
    </xf>
    <xf numFmtId="0" fontId="11" fillId="0" borderId="0" xfId="0" applyFont="1" applyAlignment="1">
      <alignment vertical="center"/>
    </xf>
    <xf numFmtId="0" fontId="10" fillId="0" borderId="0" xfId="0" applyFont="1"/>
    <xf numFmtId="0" fontId="10" fillId="0" borderId="0" xfId="0" applyFont="1" applyAlignment="1">
      <alignment vertical="center"/>
    </xf>
    <xf numFmtId="0" fontId="10" fillId="0" borderId="0" xfId="0" applyFont="1" applyAlignment="1">
      <alignment horizontal="right" vertical="center"/>
    </xf>
    <xf numFmtId="0" fontId="10" fillId="0" borderId="1" xfId="0" applyFont="1" applyBorder="1" applyAlignment="1">
      <alignment vertical="center" shrinkToFit="1"/>
    </xf>
    <xf numFmtId="0" fontId="4" fillId="0" borderId="0" xfId="0" applyFont="1" applyAlignment="1">
      <alignment vertical="center"/>
    </xf>
    <xf numFmtId="0" fontId="12" fillId="0" borderId="0" xfId="0" applyFont="1"/>
    <xf numFmtId="0" fontId="3" fillId="0" borderId="1" xfId="0" applyFont="1" applyBorder="1" applyAlignment="1">
      <alignment vertical="center"/>
    </xf>
    <xf numFmtId="176" fontId="13" fillId="0" borderId="5" xfId="0" applyNumberFormat="1" applyFont="1" applyFill="1" applyBorder="1" applyAlignment="1">
      <alignment horizontal="center" vertical="center"/>
    </xf>
    <xf numFmtId="0" fontId="3" fillId="0" borderId="13" xfId="0" applyFont="1" applyFill="1" applyBorder="1" applyAlignment="1">
      <alignment vertical="center"/>
    </xf>
    <xf numFmtId="0" fontId="3" fillId="0" borderId="3" xfId="0" applyFont="1" applyFill="1" applyBorder="1" applyAlignment="1">
      <alignment vertical="center"/>
    </xf>
    <xf numFmtId="0" fontId="14" fillId="0" borderId="0" xfId="0" applyFont="1" applyAlignment="1">
      <alignment vertical="center"/>
    </xf>
    <xf numFmtId="0" fontId="2" fillId="0" borderId="5" xfId="0" applyFont="1" applyBorder="1" applyAlignment="1">
      <alignment horizontal="center" vertical="center" shrinkToFit="1"/>
    </xf>
    <xf numFmtId="0" fontId="15"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indent="4"/>
    </xf>
    <xf numFmtId="0" fontId="7" fillId="0" borderId="0" xfId="0" applyFont="1" applyAlignment="1">
      <alignment horizontal="left" vertical="top" indent="4"/>
    </xf>
    <xf numFmtId="0" fontId="13" fillId="2" borderId="1"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176" fontId="13" fillId="0" borderId="6" xfId="0" applyNumberFormat="1" applyFont="1" applyFill="1" applyBorder="1" applyAlignment="1">
      <alignment horizontal="center" vertical="center"/>
    </xf>
    <xf numFmtId="0" fontId="2" fillId="2" borderId="0" xfId="0" applyFont="1" applyFill="1" applyAlignment="1" applyProtection="1">
      <alignment horizontal="center" vertical="center" wrapText="1"/>
      <protection locked="0"/>
    </xf>
    <xf numFmtId="0" fontId="3" fillId="0" borderId="1" xfId="0" applyFont="1" applyBorder="1" applyAlignment="1">
      <alignment horizontal="center" vertical="center"/>
    </xf>
    <xf numFmtId="2" fontId="16" fillId="0" borderId="0" xfId="0" applyNumberFormat="1" applyFont="1" applyAlignment="1">
      <alignment horizontal="left" vertical="center"/>
    </xf>
    <xf numFmtId="0" fontId="2" fillId="0" borderId="0" xfId="0" applyFont="1" applyFill="1" applyAlignment="1">
      <alignment vertical="center"/>
    </xf>
    <xf numFmtId="0" fontId="3" fillId="0" borderId="4" xfId="0" applyFont="1" applyBorder="1" applyAlignment="1">
      <alignment horizontal="center" vertical="center"/>
    </xf>
    <xf numFmtId="0" fontId="3" fillId="0" borderId="19" xfId="0" applyFont="1" applyBorder="1"/>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0" borderId="13" xfId="0" applyFont="1" applyFill="1" applyBorder="1" applyAlignment="1">
      <alignment horizontal="right" vertical="center"/>
    </xf>
    <xf numFmtId="176" fontId="13" fillId="2" borderId="1" xfId="0" applyNumberFormat="1" applyFont="1" applyFill="1" applyBorder="1" applyAlignment="1" applyProtection="1">
      <alignment horizontal="center" vertical="center"/>
      <protection locked="0"/>
    </xf>
    <xf numFmtId="0" fontId="3" fillId="0" borderId="13" xfId="0" applyFont="1" applyFill="1" applyBorder="1" applyAlignment="1">
      <alignment horizontal="righ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2" borderId="2" xfId="0" applyFont="1" applyFill="1" applyBorder="1"/>
    <xf numFmtId="0" fontId="2" fillId="2" borderId="14" xfId="0" applyFont="1" applyFill="1" applyBorder="1"/>
    <xf numFmtId="0" fontId="2" fillId="2" borderId="2" xfId="0" applyFont="1" applyFill="1" applyBorder="1" applyAlignment="1">
      <alignment vertical="center"/>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2" borderId="7" xfId="0" applyFont="1" applyFill="1" applyBorder="1" applyAlignment="1">
      <alignment vertical="center"/>
    </xf>
    <xf numFmtId="0" fontId="2" fillId="2" borderId="15" xfId="0" applyFont="1" applyFill="1" applyBorder="1"/>
    <xf numFmtId="0" fontId="2" fillId="2" borderId="7" xfId="0" applyFont="1" applyFill="1" applyBorder="1"/>
    <xf numFmtId="0" fontId="10" fillId="0" borderId="1" xfId="0" applyFont="1" applyBorder="1" applyAlignment="1">
      <alignment horizontal="center" vertical="center"/>
    </xf>
    <xf numFmtId="0" fontId="10" fillId="2" borderId="3"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0"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10" fillId="2" borderId="3"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center"/>
      <protection locked="0"/>
    </xf>
    <xf numFmtId="0" fontId="13" fillId="0" borderId="5" xfId="0" applyFont="1" applyBorder="1" applyAlignment="1">
      <alignment horizontal="center" vertical="center"/>
    </xf>
    <xf numFmtId="38" fontId="13" fillId="0" borderId="8" xfId="0" applyNumberFormat="1" applyFont="1" applyFill="1" applyBorder="1" applyAlignment="1">
      <alignment horizontal="right" vertical="center"/>
    </xf>
    <xf numFmtId="0" fontId="13" fillId="0" borderId="5" xfId="0" applyFont="1" applyFill="1" applyBorder="1" applyAlignment="1">
      <alignment horizontal="right" vertical="center"/>
    </xf>
    <xf numFmtId="38" fontId="13" fillId="0" borderId="5" xfId="0" applyNumberFormat="1" applyFont="1" applyFill="1" applyBorder="1" applyAlignment="1">
      <alignment horizontal="right"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2" fillId="0" borderId="1" xfId="0" applyFont="1" applyBorder="1" applyAlignment="1">
      <alignment horizontal="center" vertical="center"/>
    </xf>
    <xf numFmtId="0" fontId="10" fillId="0" borderId="2" xfId="0" applyFont="1" applyBorder="1" applyAlignment="1">
      <alignment horizontal="center" vertical="center"/>
    </xf>
    <xf numFmtId="0" fontId="10" fillId="0" borderId="13" xfId="0" applyFont="1" applyBorder="1" applyAlignment="1">
      <alignment horizontal="center" vertical="center"/>
    </xf>
    <xf numFmtId="0" fontId="10" fillId="0" borderId="3" xfId="0" applyFont="1" applyBorder="1" applyAlignment="1">
      <alignment horizontal="center" vertical="center"/>
    </xf>
    <xf numFmtId="0" fontId="10" fillId="2" borderId="13"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10" fillId="0" borderId="2" xfId="0" applyFont="1" applyBorder="1" applyAlignment="1">
      <alignment horizontal="distributed" vertical="center"/>
    </xf>
    <xf numFmtId="0" fontId="10" fillId="0" borderId="13" xfId="0" applyFont="1" applyBorder="1" applyAlignment="1">
      <alignment horizontal="distributed" vertical="center"/>
    </xf>
    <xf numFmtId="0" fontId="10" fillId="0" borderId="3" xfId="0" applyFont="1" applyBorder="1" applyAlignment="1">
      <alignment horizontal="distributed" vertical="center"/>
    </xf>
    <xf numFmtId="58" fontId="10" fillId="2" borderId="13" xfId="0" applyNumberFormat="1" applyFont="1" applyFill="1" applyBorder="1" applyAlignment="1" applyProtection="1">
      <alignment horizontal="center" vertical="center"/>
      <protection locked="0"/>
    </xf>
    <xf numFmtId="0" fontId="3" fillId="0" borderId="13" xfId="0" applyFont="1" applyFill="1" applyBorder="1" applyAlignment="1">
      <alignment horizontal="right" vertical="center"/>
    </xf>
    <xf numFmtId="0" fontId="3" fillId="0" borderId="1" xfId="0" applyFont="1" applyBorder="1" applyAlignment="1">
      <alignment horizontal="center" vertical="center"/>
    </xf>
    <xf numFmtId="177" fontId="3" fillId="2" borderId="3" xfId="0" applyNumberFormat="1" applyFont="1" applyFill="1" applyBorder="1" applyAlignment="1" applyProtection="1">
      <alignment horizontal="right"/>
      <protection locked="0"/>
    </xf>
    <xf numFmtId="177" fontId="3" fillId="2" borderId="1" xfId="0" applyNumberFormat="1" applyFont="1" applyFill="1" applyBorder="1" applyAlignment="1" applyProtection="1">
      <alignment horizontal="right"/>
      <protection locked="0"/>
    </xf>
    <xf numFmtId="177" fontId="3" fillId="0" borderId="2" xfId="0" applyNumberFormat="1" applyFont="1" applyFill="1" applyBorder="1" applyAlignment="1">
      <alignment horizontal="right"/>
    </xf>
    <xf numFmtId="177" fontId="3" fillId="0" borderId="13" xfId="0" applyNumberFormat="1" applyFont="1" applyFill="1" applyBorder="1" applyAlignment="1">
      <alignment horizontal="right"/>
    </xf>
    <xf numFmtId="177" fontId="3" fillId="0" borderId="3" xfId="0" applyNumberFormat="1" applyFont="1" applyFill="1" applyBorder="1" applyAlignment="1">
      <alignment horizontal="right"/>
    </xf>
    <xf numFmtId="0" fontId="3" fillId="0" borderId="6" xfId="0" applyFont="1" applyBorder="1" applyAlignment="1">
      <alignment horizontal="center" vertical="center"/>
    </xf>
    <xf numFmtId="177" fontId="3" fillId="0" borderId="10" xfId="0" applyNumberFormat="1" applyFont="1" applyFill="1" applyBorder="1" applyAlignment="1">
      <alignment horizontal="center"/>
    </xf>
    <xf numFmtId="177" fontId="3" fillId="0" borderId="6" xfId="0" applyNumberFormat="1" applyFont="1" applyFill="1" applyBorder="1" applyAlignment="1">
      <alignment horizontal="center"/>
    </xf>
    <xf numFmtId="177" fontId="3" fillId="0" borderId="9" xfId="0" applyNumberFormat="1" applyFont="1" applyFill="1" applyBorder="1" applyAlignment="1">
      <alignment horizontal="right"/>
    </xf>
    <xf numFmtId="177" fontId="3" fillId="0" borderId="20" xfId="0" applyNumberFormat="1" applyFont="1" applyFill="1" applyBorder="1" applyAlignment="1">
      <alignment horizontal="right"/>
    </xf>
    <xf numFmtId="177" fontId="3" fillId="0" borderId="10" xfId="0" applyNumberFormat="1" applyFont="1" applyFill="1" applyBorder="1" applyAlignment="1">
      <alignment horizontal="right"/>
    </xf>
    <xf numFmtId="177" fontId="3" fillId="2" borderId="3" xfId="1" applyNumberFormat="1" applyFont="1" applyFill="1" applyBorder="1" applyAlignment="1" applyProtection="1">
      <alignment horizontal="right" vertical="center"/>
      <protection locked="0"/>
    </xf>
    <xf numFmtId="177" fontId="3" fillId="2" borderId="1" xfId="1" applyNumberFormat="1" applyFont="1" applyFill="1" applyBorder="1" applyAlignment="1" applyProtection="1">
      <alignment horizontal="right" vertical="center"/>
      <protection locked="0"/>
    </xf>
    <xf numFmtId="177" fontId="3" fillId="0" borderId="2" xfId="1" applyNumberFormat="1" applyFont="1" applyFill="1" applyBorder="1" applyAlignment="1">
      <alignment horizontal="right" vertical="center"/>
    </xf>
    <xf numFmtId="177" fontId="3" fillId="0" borderId="13" xfId="1" applyNumberFormat="1" applyFont="1" applyFill="1" applyBorder="1" applyAlignment="1">
      <alignment horizontal="right" vertical="center"/>
    </xf>
    <xf numFmtId="177" fontId="3" fillId="0" borderId="3" xfId="1" applyNumberFormat="1" applyFont="1" applyFill="1" applyBorder="1" applyAlignment="1">
      <alignment horizontal="right" vertical="center"/>
    </xf>
    <xf numFmtId="38" fontId="12" fillId="0" borderId="0" xfId="1" applyFont="1" applyFill="1" applyAlignment="1">
      <alignment horizontal="right" vertical="center"/>
    </xf>
    <xf numFmtId="178" fontId="3" fillId="0" borderId="0" xfId="0" applyNumberFormat="1" applyFont="1" applyFill="1" applyAlignment="1">
      <alignment horizontal="righ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2" borderId="0" xfId="0" applyFont="1" applyFill="1" applyAlignment="1" applyProtection="1">
      <alignment horizontal="left" vertical="center" wrapText="1"/>
      <protection locked="0"/>
    </xf>
    <xf numFmtId="58" fontId="10" fillId="2" borderId="0" xfId="0" applyNumberFormat="1" applyFont="1" applyFill="1" applyAlignment="1" applyProtection="1">
      <alignment horizontal="right" vertical="center"/>
      <protection locked="0"/>
    </xf>
    <xf numFmtId="0" fontId="10" fillId="2" borderId="0" xfId="0" applyFont="1" applyFill="1" applyAlignment="1" applyProtection="1">
      <alignment horizontal="right" vertical="center"/>
      <protection locked="0"/>
    </xf>
    <xf numFmtId="0" fontId="10" fillId="2" borderId="0" xfId="0" applyFont="1" applyFill="1" applyAlignment="1" applyProtection="1">
      <alignment horizontal="left" vertical="center"/>
      <protection locked="0"/>
    </xf>
    <xf numFmtId="38" fontId="13" fillId="0" borderId="1" xfId="1" applyFont="1" applyFill="1" applyBorder="1" applyAlignment="1">
      <alignment horizontal="right" vertical="center"/>
    </xf>
    <xf numFmtId="0" fontId="5" fillId="0" borderId="1" xfId="0" applyFont="1" applyBorder="1" applyAlignment="1">
      <alignment horizontal="center" vertical="center"/>
    </xf>
    <xf numFmtId="177" fontId="3" fillId="0" borderId="1" xfId="1" applyNumberFormat="1" applyFont="1" applyFill="1" applyBorder="1" applyAlignment="1">
      <alignment horizontal="right" vertical="center"/>
    </xf>
    <xf numFmtId="0" fontId="13" fillId="0" borderId="1" xfId="0" applyFont="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7" fillId="0" borderId="18" xfId="0" applyFont="1" applyBorder="1" applyAlignment="1">
      <alignment horizontal="center"/>
    </xf>
    <xf numFmtId="38" fontId="13" fillId="2" borderId="3" xfId="1" applyFont="1" applyFill="1" applyBorder="1" applyAlignment="1" applyProtection="1">
      <alignment horizontal="right" vertical="center"/>
      <protection locked="0"/>
    </xf>
    <xf numFmtId="38" fontId="13" fillId="2" borderId="1" xfId="1" applyFont="1" applyFill="1" applyBorder="1" applyAlignment="1" applyProtection="1">
      <alignment horizontal="right" vertical="center"/>
      <protection locked="0"/>
    </xf>
    <xf numFmtId="38" fontId="3" fillId="0" borderId="13" xfId="1" applyFont="1" applyFill="1" applyBorder="1" applyAlignment="1">
      <alignment horizontal="right" vertical="center"/>
    </xf>
    <xf numFmtId="38" fontId="3" fillId="0" borderId="3" xfId="1" applyFont="1" applyFill="1" applyBorder="1" applyAlignment="1">
      <alignment horizontal="right" vertical="center"/>
    </xf>
    <xf numFmtId="38" fontId="3" fillId="0" borderId="1" xfId="1" applyFont="1" applyFill="1" applyBorder="1" applyAlignment="1">
      <alignment horizontal="right" vertical="center"/>
    </xf>
    <xf numFmtId="38" fontId="3" fillId="0" borderId="2" xfId="1" applyNumberFormat="1" applyFont="1" applyFill="1" applyBorder="1" applyAlignment="1">
      <alignment horizontal="right" vertical="center"/>
    </xf>
    <xf numFmtId="38" fontId="3" fillId="0" borderId="13" xfId="1" applyNumberFormat="1" applyFont="1" applyFill="1" applyBorder="1" applyAlignment="1">
      <alignment horizontal="right" vertical="center"/>
    </xf>
    <xf numFmtId="38" fontId="3" fillId="0" borderId="3" xfId="1" applyNumberFormat="1" applyFont="1" applyFill="1" applyBorder="1" applyAlignment="1">
      <alignment horizontal="right" vertical="center"/>
    </xf>
    <xf numFmtId="179" fontId="3" fillId="0" borderId="1" xfId="0" applyNumberFormat="1" applyFont="1" applyBorder="1" applyAlignment="1">
      <alignment horizontal="center" vertical="center"/>
    </xf>
    <xf numFmtId="0" fontId="10" fillId="2" borderId="13" xfId="0" applyFont="1" applyFill="1" applyBorder="1" applyAlignment="1" applyProtection="1">
      <alignment vertical="center" wrapText="1"/>
      <protection locked="0"/>
    </xf>
    <xf numFmtId="0" fontId="10" fillId="2" borderId="3" xfId="0" applyFont="1" applyFill="1" applyBorder="1" applyAlignment="1" applyProtection="1">
      <alignment vertical="center"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Radio" checked="Checked" firstButton="1" lockText="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checked="Checked" firstButton="1"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lockText="1"/>
</file>

<file path=xl/ctrlProps/ctrlProp29.xml><?xml version="1.0" encoding="utf-8"?>
<formControlPr xmlns="http://schemas.microsoft.com/office/spreadsheetml/2009/9/main" objectType="Radio" checked="Checked" lockText="1"/>
</file>

<file path=xl/ctrlProps/ctrlProp3.xml><?xml version="1.0" encoding="utf-8"?>
<formControlPr xmlns="http://schemas.microsoft.com/office/spreadsheetml/2009/9/main" objectType="Radio" checked="Checked" firstButton="1"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checked="Checked" firstButton="1"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checked="Checked" firstButton="1"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Radio" firstButton="1" lockText="1"/>
</file>

<file path=xl/ctrlProps/ctrlProp41.xml><?xml version="1.0" encoding="utf-8"?>
<formControlPr xmlns="http://schemas.microsoft.com/office/spreadsheetml/2009/9/main" objectType="Radio" checked="Checked" lockText="1"/>
</file>

<file path=xl/ctrlProps/ctrlProp42.xml><?xml version="1.0" encoding="utf-8"?>
<formControlPr xmlns="http://schemas.microsoft.com/office/spreadsheetml/2009/9/main" objectType="Radio" lockText="1"/>
</file>

<file path=xl/ctrlProps/ctrlProp43.xml><?xml version="1.0" encoding="utf-8"?>
<formControlPr xmlns="http://schemas.microsoft.com/office/spreadsheetml/2009/9/main" objectType="Radio" checked="Checked" firstButton="1"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Radio" checked="Checked" firstButton="1" lockText="1"/>
</file>

<file path=xl/ctrlProps/ctrlProp47.xml><?xml version="1.0" encoding="utf-8"?>
<formControlPr xmlns="http://schemas.microsoft.com/office/spreadsheetml/2009/9/main" objectType="Radio" lockText="1"/>
</file>

<file path=xl/ctrlProps/ctrlProp48.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checked="Checked" firstButton="1"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checked="Checked" firstButton="1"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48</xdr:row>
          <xdr:rowOff>28575</xdr:rowOff>
        </xdr:from>
        <xdr:to>
          <xdr:col>8</xdr:col>
          <xdr:colOff>561975</xdr:colOff>
          <xdr:row>48</xdr:row>
          <xdr:rowOff>333375</xdr:rowOff>
        </xdr:to>
        <xdr:sp macro="" textlink="">
          <xdr:nvSpPr>
            <xdr:cNvPr id="1051" name="Group Box 27" hidden="1">
              <a:extLst>
                <a:ext uri="{63B3BB69-23CF-44E3-9099-C40C66FF867C}">
                  <a14:compatExt spid="_x0000_s10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44</xdr:row>
          <xdr:rowOff>38100</xdr:rowOff>
        </xdr:from>
        <xdr:to>
          <xdr:col>9</xdr:col>
          <xdr:colOff>9525</xdr:colOff>
          <xdr:row>48</xdr:row>
          <xdr:rowOff>19050</xdr:rowOff>
        </xdr:to>
        <xdr:sp macro="" textlink="">
          <xdr:nvSpPr>
            <xdr:cNvPr id="1037" name="Group Box 13" hidden="1">
              <a:extLst>
                <a:ext uri="{63B3BB69-23CF-44E3-9099-C40C66FF867C}">
                  <a14:compatExt spid="_x0000_s10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657225</xdr:colOff>
          <xdr:row>44</xdr:row>
          <xdr:rowOff>85725</xdr:rowOff>
        </xdr:from>
        <xdr:to>
          <xdr:col>15</xdr:col>
          <xdr:colOff>76200</xdr:colOff>
          <xdr:row>48</xdr:row>
          <xdr:rowOff>76200</xdr:rowOff>
        </xdr:to>
        <xdr:sp macro="" textlink="">
          <xdr:nvSpPr>
            <xdr:cNvPr id="1038" name="Group Box 14" hidden="1">
              <a:extLst>
                <a:ext uri="{63B3BB69-23CF-44E3-9099-C40C66FF867C}">
                  <a14:compatExt spid="_x0000_s10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45</xdr:row>
          <xdr:rowOff>9525</xdr:rowOff>
        </xdr:from>
        <xdr:to>
          <xdr:col>14</xdr:col>
          <xdr:colOff>809625</xdr:colOff>
          <xdr:row>45</xdr:row>
          <xdr:rowOff>180975</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本 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45</xdr:row>
          <xdr:rowOff>200025</xdr:rowOff>
        </xdr:from>
        <xdr:to>
          <xdr:col>15</xdr:col>
          <xdr:colOff>9525</xdr:colOff>
          <xdr:row>46</xdr:row>
          <xdr:rowOff>152400</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支 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46</xdr:row>
          <xdr:rowOff>161925</xdr:rowOff>
        </xdr:from>
        <xdr:to>
          <xdr:col>14</xdr:col>
          <xdr:colOff>819150</xdr:colOff>
          <xdr:row>48</xdr:row>
          <xdr:rowOff>0</xdr:rowOff>
        </xdr:to>
        <xdr:sp macro="" textlink="">
          <xdr:nvSpPr>
            <xdr:cNvPr id="1041" name="Option Butto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出張所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44</xdr:row>
          <xdr:rowOff>152400</xdr:rowOff>
        </xdr:from>
        <xdr:to>
          <xdr:col>8</xdr:col>
          <xdr:colOff>657225</xdr:colOff>
          <xdr:row>45</xdr:row>
          <xdr:rowOff>190500</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銀　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45</xdr:row>
          <xdr:rowOff>152400</xdr:rowOff>
        </xdr:from>
        <xdr:to>
          <xdr:col>8</xdr:col>
          <xdr:colOff>657225</xdr:colOff>
          <xdr:row>46</xdr:row>
          <xdr:rowOff>152400</xdr:rowOff>
        </xdr:to>
        <xdr:sp macro="" textlink="">
          <xdr:nvSpPr>
            <xdr:cNvPr id="1043" name="Option Button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信用金庫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46</xdr:row>
          <xdr:rowOff>142875</xdr:rowOff>
        </xdr:from>
        <xdr:to>
          <xdr:col>8</xdr:col>
          <xdr:colOff>657225</xdr:colOff>
          <xdr:row>48</xdr:row>
          <xdr:rowOff>9525</xdr:rowOff>
        </xdr:to>
        <xdr:sp macro="" textlink="">
          <xdr:nvSpPr>
            <xdr:cNvPr id="1044" name="Option Button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　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47625</xdr:rowOff>
        </xdr:from>
        <xdr:to>
          <xdr:col>6</xdr:col>
          <xdr:colOff>342900</xdr:colOff>
          <xdr:row>48</xdr:row>
          <xdr:rowOff>323850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48</xdr:row>
          <xdr:rowOff>66675</xdr:rowOff>
        </xdr:from>
        <xdr:to>
          <xdr:col>7</xdr:col>
          <xdr:colOff>171450</xdr:colOff>
          <xdr:row>48</xdr:row>
          <xdr:rowOff>314325</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48</xdr:row>
          <xdr:rowOff>47625</xdr:rowOff>
        </xdr:from>
        <xdr:to>
          <xdr:col>8</xdr:col>
          <xdr:colOff>333375</xdr:colOff>
          <xdr:row>48</xdr:row>
          <xdr:rowOff>323850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twoCellAnchor>
    <xdr:from>
      <xdr:col>16</xdr:col>
      <xdr:colOff>278855</xdr:colOff>
      <xdr:row>45</xdr:row>
      <xdr:rowOff>33618</xdr:rowOff>
    </xdr:from>
    <xdr:to>
      <xdr:col>16</xdr:col>
      <xdr:colOff>475071</xdr:colOff>
      <xdr:row>52</xdr:row>
      <xdr:rowOff>124558</xdr:rowOff>
    </xdr:to>
    <xdr:sp macro="" textlink="">
      <xdr:nvSpPr>
        <xdr:cNvPr id="22" name="右中かっこ 21">
          <a:extLst>
            <a:ext uri="{FF2B5EF4-FFF2-40B4-BE49-F238E27FC236}">
              <a16:creationId xmlns:a16="http://schemas.microsoft.com/office/drawing/2014/main" id="{00000000-0008-0000-0000-000002000000}"/>
            </a:ext>
          </a:extLst>
        </xdr:cNvPr>
        <xdr:cNvSpPr/>
      </xdr:nvSpPr>
      <xdr:spPr>
        <a:xfrm>
          <a:off x="8382432" y="9434060"/>
          <a:ext cx="196216" cy="1556325"/>
        </a:xfrm>
        <a:prstGeom prst="rightBrace">
          <a:avLst>
            <a:gd name="adj1" fmla="val 49317"/>
            <a:gd name="adj2" fmla="val 45944"/>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28575</xdr:colOff>
      <xdr:row>0</xdr:row>
      <xdr:rowOff>38100</xdr:rowOff>
    </xdr:from>
    <xdr:to>
      <xdr:col>16</xdr:col>
      <xdr:colOff>600075</xdr:colOff>
      <xdr:row>0</xdr:row>
      <xdr:rowOff>247650</xdr:rowOff>
    </xdr:to>
    <xdr:sp macro="" textlink="">
      <xdr:nvSpPr>
        <xdr:cNvPr id="17" name="四角形: 角を丸くする 3">
          <a:extLst>
            <a:ext uri="{FF2B5EF4-FFF2-40B4-BE49-F238E27FC236}">
              <a16:creationId xmlns:a16="http://schemas.microsoft.com/office/drawing/2014/main" id="{00000000-0008-0000-0100-000004000000}"/>
            </a:ext>
          </a:extLst>
        </xdr:cNvPr>
        <xdr:cNvSpPr/>
      </xdr:nvSpPr>
      <xdr:spPr>
        <a:xfrm>
          <a:off x="8105775" y="38100"/>
          <a:ext cx="571500" cy="209550"/>
        </a:xfrm>
        <a:prstGeom prst="round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48</xdr:row>
          <xdr:rowOff>28575</xdr:rowOff>
        </xdr:from>
        <xdr:to>
          <xdr:col>8</xdr:col>
          <xdr:colOff>561975</xdr:colOff>
          <xdr:row>48</xdr:row>
          <xdr:rowOff>333375</xdr:rowOff>
        </xdr:to>
        <xdr:sp macro="" textlink="">
          <xdr:nvSpPr>
            <xdr:cNvPr id="8193" name="Group Box 1" hidden="1">
              <a:extLst>
                <a:ext uri="{63B3BB69-23CF-44E3-9099-C40C66FF867C}">
                  <a14:compatExt spid="_x0000_s81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44</xdr:row>
          <xdr:rowOff>38100</xdr:rowOff>
        </xdr:from>
        <xdr:to>
          <xdr:col>9</xdr:col>
          <xdr:colOff>9525</xdr:colOff>
          <xdr:row>48</xdr:row>
          <xdr:rowOff>28575</xdr:rowOff>
        </xdr:to>
        <xdr:sp macro="" textlink="">
          <xdr:nvSpPr>
            <xdr:cNvPr id="8194" name="Group Box 13" hidden="1">
              <a:extLst>
                <a:ext uri="{63B3BB69-23CF-44E3-9099-C40C66FF867C}">
                  <a14:compatExt spid="_x0000_s81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657225</xdr:colOff>
          <xdr:row>44</xdr:row>
          <xdr:rowOff>85725</xdr:rowOff>
        </xdr:from>
        <xdr:to>
          <xdr:col>15</xdr:col>
          <xdr:colOff>76200</xdr:colOff>
          <xdr:row>48</xdr:row>
          <xdr:rowOff>76200</xdr:rowOff>
        </xdr:to>
        <xdr:sp macro="" textlink="">
          <xdr:nvSpPr>
            <xdr:cNvPr id="8195" name="Group Box 3" hidden="1">
              <a:extLst>
                <a:ext uri="{63B3BB69-23CF-44E3-9099-C40C66FF867C}">
                  <a14:compatExt spid="_x0000_s81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45</xdr:row>
          <xdr:rowOff>9525</xdr:rowOff>
        </xdr:from>
        <xdr:to>
          <xdr:col>14</xdr:col>
          <xdr:colOff>809625</xdr:colOff>
          <xdr:row>45</xdr:row>
          <xdr:rowOff>180975</xdr:rowOff>
        </xdr:to>
        <xdr:sp macro="" textlink="">
          <xdr:nvSpPr>
            <xdr:cNvPr id="8196" name="Option Button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本 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45</xdr:row>
          <xdr:rowOff>200025</xdr:rowOff>
        </xdr:from>
        <xdr:to>
          <xdr:col>15</xdr:col>
          <xdr:colOff>9525</xdr:colOff>
          <xdr:row>46</xdr:row>
          <xdr:rowOff>152400</xdr:rowOff>
        </xdr:to>
        <xdr:sp macro="" textlink="">
          <xdr:nvSpPr>
            <xdr:cNvPr id="8197" name="Option Button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支 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46</xdr:row>
          <xdr:rowOff>161925</xdr:rowOff>
        </xdr:from>
        <xdr:to>
          <xdr:col>14</xdr:col>
          <xdr:colOff>828675</xdr:colOff>
          <xdr:row>48</xdr:row>
          <xdr:rowOff>0</xdr:rowOff>
        </xdr:to>
        <xdr:sp macro="" textlink="">
          <xdr:nvSpPr>
            <xdr:cNvPr id="8198" name="Option Button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出張所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44</xdr:row>
          <xdr:rowOff>152400</xdr:rowOff>
        </xdr:from>
        <xdr:to>
          <xdr:col>8</xdr:col>
          <xdr:colOff>657225</xdr:colOff>
          <xdr:row>45</xdr:row>
          <xdr:rowOff>190500</xdr:rowOff>
        </xdr:to>
        <xdr:sp macro="" textlink="">
          <xdr:nvSpPr>
            <xdr:cNvPr id="8199" name="Option Button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銀　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45</xdr:row>
          <xdr:rowOff>152400</xdr:rowOff>
        </xdr:from>
        <xdr:to>
          <xdr:col>8</xdr:col>
          <xdr:colOff>657225</xdr:colOff>
          <xdr:row>46</xdr:row>
          <xdr:rowOff>152400</xdr:rowOff>
        </xdr:to>
        <xdr:sp macro="" textlink="">
          <xdr:nvSpPr>
            <xdr:cNvPr id="8200" name="Option Button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信用金庫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46</xdr:row>
          <xdr:rowOff>142875</xdr:rowOff>
        </xdr:from>
        <xdr:to>
          <xdr:col>8</xdr:col>
          <xdr:colOff>657225</xdr:colOff>
          <xdr:row>48</xdr:row>
          <xdr:rowOff>9525</xdr:rowOff>
        </xdr:to>
        <xdr:sp macro="" textlink="">
          <xdr:nvSpPr>
            <xdr:cNvPr id="8201" name="Option Button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　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47625</xdr:rowOff>
        </xdr:from>
        <xdr:to>
          <xdr:col>6</xdr:col>
          <xdr:colOff>342900</xdr:colOff>
          <xdr:row>48</xdr:row>
          <xdr:rowOff>333375</xdr:rowOff>
        </xdr:to>
        <xdr:sp macro="" textlink="">
          <xdr:nvSpPr>
            <xdr:cNvPr id="8202" name="Option Button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48</xdr:row>
          <xdr:rowOff>66675</xdr:rowOff>
        </xdr:from>
        <xdr:to>
          <xdr:col>7</xdr:col>
          <xdr:colOff>180975</xdr:colOff>
          <xdr:row>48</xdr:row>
          <xdr:rowOff>314325</xdr:rowOff>
        </xdr:to>
        <xdr:sp macro="" textlink="">
          <xdr:nvSpPr>
            <xdr:cNvPr id="8203" name="Option Button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48</xdr:row>
          <xdr:rowOff>47625</xdr:rowOff>
        </xdr:from>
        <xdr:to>
          <xdr:col>8</xdr:col>
          <xdr:colOff>333375</xdr:colOff>
          <xdr:row>48</xdr:row>
          <xdr:rowOff>333375</xdr:rowOff>
        </xdr:to>
        <xdr:sp macro="" textlink="">
          <xdr:nvSpPr>
            <xdr:cNvPr id="8204" name="Option Button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twoCellAnchor>
    <xdr:from>
      <xdr:col>16</xdr:col>
      <xdr:colOff>278855</xdr:colOff>
      <xdr:row>45</xdr:row>
      <xdr:rowOff>33618</xdr:rowOff>
    </xdr:from>
    <xdr:to>
      <xdr:col>16</xdr:col>
      <xdr:colOff>475071</xdr:colOff>
      <xdr:row>52</xdr:row>
      <xdr:rowOff>124558</xdr:rowOff>
    </xdr:to>
    <xdr:sp macro="" textlink="">
      <xdr:nvSpPr>
        <xdr:cNvPr id="14" name="右中かっこ 13">
          <a:extLst>
            <a:ext uri="{FF2B5EF4-FFF2-40B4-BE49-F238E27FC236}">
              <a16:creationId xmlns:a16="http://schemas.microsoft.com/office/drawing/2014/main" id="{00000000-0008-0000-0000-000002000000}"/>
            </a:ext>
          </a:extLst>
        </xdr:cNvPr>
        <xdr:cNvSpPr/>
      </xdr:nvSpPr>
      <xdr:spPr>
        <a:xfrm>
          <a:off x="8375105" y="8215593"/>
          <a:ext cx="196216" cy="1567315"/>
        </a:xfrm>
        <a:prstGeom prst="rightBrace">
          <a:avLst>
            <a:gd name="adj1" fmla="val 49317"/>
            <a:gd name="adj2" fmla="val 45944"/>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28575</xdr:colOff>
      <xdr:row>0</xdr:row>
      <xdr:rowOff>38100</xdr:rowOff>
    </xdr:from>
    <xdr:to>
      <xdr:col>16</xdr:col>
      <xdr:colOff>600075</xdr:colOff>
      <xdr:row>0</xdr:row>
      <xdr:rowOff>247650</xdr:rowOff>
    </xdr:to>
    <xdr:sp macro="" textlink="">
      <xdr:nvSpPr>
        <xdr:cNvPr id="15" name="四角形: 角を丸くする 3">
          <a:extLst>
            <a:ext uri="{FF2B5EF4-FFF2-40B4-BE49-F238E27FC236}">
              <a16:creationId xmlns:a16="http://schemas.microsoft.com/office/drawing/2014/main" id="{00000000-0008-0000-0100-000004000000}"/>
            </a:ext>
          </a:extLst>
        </xdr:cNvPr>
        <xdr:cNvSpPr/>
      </xdr:nvSpPr>
      <xdr:spPr>
        <a:xfrm>
          <a:off x="8124825" y="38100"/>
          <a:ext cx="571500" cy="209550"/>
        </a:xfrm>
        <a:prstGeom prst="round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48</xdr:row>
          <xdr:rowOff>28575</xdr:rowOff>
        </xdr:from>
        <xdr:to>
          <xdr:col>8</xdr:col>
          <xdr:colOff>561975</xdr:colOff>
          <xdr:row>48</xdr:row>
          <xdr:rowOff>333375</xdr:rowOff>
        </xdr:to>
        <xdr:sp macro="" textlink="">
          <xdr:nvSpPr>
            <xdr:cNvPr id="15361" name="Group Box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44</xdr:row>
          <xdr:rowOff>38100</xdr:rowOff>
        </xdr:from>
        <xdr:to>
          <xdr:col>9</xdr:col>
          <xdr:colOff>9525</xdr:colOff>
          <xdr:row>48</xdr:row>
          <xdr:rowOff>28575</xdr:rowOff>
        </xdr:to>
        <xdr:sp macro="" textlink="">
          <xdr:nvSpPr>
            <xdr:cNvPr id="15362" name="Group Box 13"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657225</xdr:colOff>
          <xdr:row>44</xdr:row>
          <xdr:rowOff>85725</xdr:rowOff>
        </xdr:from>
        <xdr:to>
          <xdr:col>15</xdr:col>
          <xdr:colOff>76200</xdr:colOff>
          <xdr:row>48</xdr:row>
          <xdr:rowOff>76200</xdr:rowOff>
        </xdr:to>
        <xdr:sp macro="" textlink="">
          <xdr:nvSpPr>
            <xdr:cNvPr id="15363" name="Group Box 3" hidden="1">
              <a:extLst>
                <a:ext uri="{63B3BB69-23CF-44E3-9099-C40C66FF867C}">
                  <a14:compatExt spid="_x0000_s153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45</xdr:row>
          <xdr:rowOff>9525</xdr:rowOff>
        </xdr:from>
        <xdr:to>
          <xdr:col>14</xdr:col>
          <xdr:colOff>809625</xdr:colOff>
          <xdr:row>45</xdr:row>
          <xdr:rowOff>180975</xdr:rowOff>
        </xdr:to>
        <xdr:sp macro="" textlink="">
          <xdr:nvSpPr>
            <xdr:cNvPr id="15364" name="Option Button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本 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45</xdr:row>
          <xdr:rowOff>200025</xdr:rowOff>
        </xdr:from>
        <xdr:to>
          <xdr:col>15</xdr:col>
          <xdr:colOff>9525</xdr:colOff>
          <xdr:row>46</xdr:row>
          <xdr:rowOff>152400</xdr:rowOff>
        </xdr:to>
        <xdr:sp macro="" textlink="">
          <xdr:nvSpPr>
            <xdr:cNvPr id="15365" name="Option Button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支 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46</xdr:row>
          <xdr:rowOff>161925</xdr:rowOff>
        </xdr:from>
        <xdr:to>
          <xdr:col>14</xdr:col>
          <xdr:colOff>828675</xdr:colOff>
          <xdr:row>48</xdr:row>
          <xdr:rowOff>0</xdr:rowOff>
        </xdr:to>
        <xdr:sp macro="" textlink="">
          <xdr:nvSpPr>
            <xdr:cNvPr id="15366" name="Option Button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出張所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44</xdr:row>
          <xdr:rowOff>152400</xdr:rowOff>
        </xdr:from>
        <xdr:to>
          <xdr:col>8</xdr:col>
          <xdr:colOff>657225</xdr:colOff>
          <xdr:row>45</xdr:row>
          <xdr:rowOff>190500</xdr:rowOff>
        </xdr:to>
        <xdr:sp macro="" textlink="">
          <xdr:nvSpPr>
            <xdr:cNvPr id="15367" name="Option Button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銀　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45</xdr:row>
          <xdr:rowOff>152400</xdr:rowOff>
        </xdr:from>
        <xdr:to>
          <xdr:col>8</xdr:col>
          <xdr:colOff>657225</xdr:colOff>
          <xdr:row>46</xdr:row>
          <xdr:rowOff>152400</xdr:rowOff>
        </xdr:to>
        <xdr:sp macro="" textlink="">
          <xdr:nvSpPr>
            <xdr:cNvPr id="15368" name="Option Button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信用金庫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46</xdr:row>
          <xdr:rowOff>142875</xdr:rowOff>
        </xdr:from>
        <xdr:to>
          <xdr:col>8</xdr:col>
          <xdr:colOff>657225</xdr:colOff>
          <xdr:row>48</xdr:row>
          <xdr:rowOff>9525</xdr:rowOff>
        </xdr:to>
        <xdr:sp macro="" textlink="">
          <xdr:nvSpPr>
            <xdr:cNvPr id="15369" name="Option Button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　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47625</xdr:rowOff>
        </xdr:from>
        <xdr:to>
          <xdr:col>6</xdr:col>
          <xdr:colOff>342900</xdr:colOff>
          <xdr:row>48</xdr:row>
          <xdr:rowOff>333375</xdr:rowOff>
        </xdr:to>
        <xdr:sp macro="" textlink="">
          <xdr:nvSpPr>
            <xdr:cNvPr id="15370" name="Option Button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48</xdr:row>
          <xdr:rowOff>66675</xdr:rowOff>
        </xdr:from>
        <xdr:to>
          <xdr:col>7</xdr:col>
          <xdr:colOff>180975</xdr:colOff>
          <xdr:row>48</xdr:row>
          <xdr:rowOff>314325</xdr:rowOff>
        </xdr:to>
        <xdr:sp macro="" textlink="">
          <xdr:nvSpPr>
            <xdr:cNvPr id="15371" name="Option Button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48</xdr:row>
          <xdr:rowOff>47625</xdr:rowOff>
        </xdr:from>
        <xdr:to>
          <xdr:col>8</xdr:col>
          <xdr:colOff>333375</xdr:colOff>
          <xdr:row>48</xdr:row>
          <xdr:rowOff>333375</xdr:rowOff>
        </xdr:to>
        <xdr:sp macro="" textlink="">
          <xdr:nvSpPr>
            <xdr:cNvPr id="15372" name="Option Button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twoCellAnchor>
    <xdr:from>
      <xdr:col>16</xdr:col>
      <xdr:colOff>278855</xdr:colOff>
      <xdr:row>45</xdr:row>
      <xdr:rowOff>33618</xdr:rowOff>
    </xdr:from>
    <xdr:to>
      <xdr:col>16</xdr:col>
      <xdr:colOff>475071</xdr:colOff>
      <xdr:row>52</xdr:row>
      <xdr:rowOff>124558</xdr:rowOff>
    </xdr:to>
    <xdr:sp macro="" textlink="">
      <xdr:nvSpPr>
        <xdr:cNvPr id="14" name="右中かっこ 13">
          <a:extLst>
            <a:ext uri="{FF2B5EF4-FFF2-40B4-BE49-F238E27FC236}">
              <a16:creationId xmlns:a16="http://schemas.microsoft.com/office/drawing/2014/main" id="{00000000-0008-0000-0000-000002000000}"/>
            </a:ext>
          </a:extLst>
        </xdr:cNvPr>
        <xdr:cNvSpPr/>
      </xdr:nvSpPr>
      <xdr:spPr>
        <a:xfrm>
          <a:off x="8375105" y="8215593"/>
          <a:ext cx="196216" cy="1567315"/>
        </a:xfrm>
        <a:prstGeom prst="rightBrace">
          <a:avLst>
            <a:gd name="adj1" fmla="val 49317"/>
            <a:gd name="adj2" fmla="val 45944"/>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28575</xdr:colOff>
      <xdr:row>0</xdr:row>
      <xdr:rowOff>38100</xdr:rowOff>
    </xdr:from>
    <xdr:to>
      <xdr:col>16</xdr:col>
      <xdr:colOff>600075</xdr:colOff>
      <xdr:row>0</xdr:row>
      <xdr:rowOff>247650</xdr:rowOff>
    </xdr:to>
    <xdr:sp macro="" textlink="">
      <xdr:nvSpPr>
        <xdr:cNvPr id="15" name="四角形: 角を丸くする 3">
          <a:extLst>
            <a:ext uri="{FF2B5EF4-FFF2-40B4-BE49-F238E27FC236}">
              <a16:creationId xmlns:a16="http://schemas.microsoft.com/office/drawing/2014/main" id="{00000000-0008-0000-0100-000004000000}"/>
            </a:ext>
          </a:extLst>
        </xdr:cNvPr>
        <xdr:cNvSpPr/>
      </xdr:nvSpPr>
      <xdr:spPr>
        <a:xfrm>
          <a:off x="8124825" y="38100"/>
          <a:ext cx="571500" cy="209550"/>
        </a:xfrm>
        <a:prstGeom prst="round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36</xdr:row>
      <xdr:rowOff>12700</xdr:rowOff>
    </xdr:from>
    <xdr:to>
      <xdr:col>15</xdr:col>
      <xdr:colOff>0</xdr:colOff>
      <xdr:row>36</xdr:row>
      <xdr:rowOff>317500</xdr:rowOff>
    </xdr:to>
    <xdr:sp macro="" textlink="">
      <xdr:nvSpPr>
        <xdr:cNvPr id="16" name="四角形: 角を丸くする 10">
          <a:extLst>
            <a:ext uri="{FF2B5EF4-FFF2-40B4-BE49-F238E27FC236}">
              <a16:creationId xmlns:a16="http://schemas.microsoft.com/office/drawing/2014/main" id="{00000000-0008-0000-0200-00000B000000}"/>
            </a:ext>
          </a:extLst>
        </xdr:cNvPr>
        <xdr:cNvSpPr/>
      </xdr:nvSpPr>
      <xdr:spPr>
        <a:xfrm>
          <a:off x="76200" y="5562600"/>
          <a:ext cx="7823200" cy="3048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304801</xdr:colOff>
      <xdr:row>38</xdr:row>
      <xdr:rowOff>304800</xdr:rowOff>
    </xdr:from>
    <xdr:to>
      <xdr:col>12</xdr:col>
      <xdr:colOff>838201</xdr:colOff>
      <xdr:row>38</xdr:row>
      <xdr:rowOff>584722</xdr:rowOff>
    </xdr:to>
    <xdr:sp macro="" textlink="">
      <xdr:nvSpPr>
        <xdr:cNvPr id="17" name="吹き出し: 角を丸めた四角形 9">
          <a:extLst>
            <a:ext uri="{FF2B5EF4-FFF2-40B4-BE49-F238E27FC236}">
              <a16:creationId xmlns:a16="http://schemas.microsoft.com/office/drawing/2014/main" id="{00000000-0008-0000-0200-00000A000000}"/>
            </a:ext>
          </a:extLst>
        </xdr:cNvPr>
        <xdr:cNvSpPr/>
      </xdr:nvSpPr>
      <xdr:spPr>
        <a:xfrm>
          <a:off x="2387601" y="6261100"/>
          <a:ext cx="3924300" cy="279922"/>
        </a:xfrm>
        <a:prstGeom prst="wedgeRoundRectCallout">
          <a:avLst>
            <a:gd name="adj1" fmla="val -36179"/>
            <a:gd name="adj2" fmla="val -163868"/>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b="1">
              <a:solidFill>
                <a:sysClr val="windowText" lastClr="000000"/>
              </a:solidFill>
            </a:rPr>
            <a:t>※</a:t>
          </a:r>
          <a:r>
            <a:rPr kumimoji="1" lang="ja-JP" altLang="en-US" sz="900" b="1">
              <a:solidFill>
                <a:sysClr val="windowText" lastClr="000000"/>
              </a:solidFill>
            </a:rPr>
            <a:t>インボイス請求書の要件を満たす項目のため、削除しないで下さい。</a:t>
          </a:r>
        </a:p>
      </xdr:txBody>
    </xdr:sp>
    <xdr:clientData/>
  </xdr:twoCellAnchor>
  <xdr:twoCellAnchor>
    <xdr:from>
      <xdr:col>6</xdr:col>
      <xdr:colOff>342900</xdr:colOff>
      <xdr:row>21</xdr:row>
      <xdr:rowOff>152400</xdr:rowOff>
    </xdr:from>
    <xdr:to>
      <xdr:col>12</xdr:col>
      <xdr:colOff>601434</xdr:colOff>
      <xdr:row>24</xdr:row>
      <xdr:rowOff>205014</xdr:rowOff>
    </xdr:to>
    <xdr:sp macro="" textlink="">
      <xdr:nvSpPr>
        <xdr:cNvPr id="18" name="吹き出し: 角を丸めた四角形 19">
          <a:extLst>
            <a:ext uri="{FF2B5EF4-FFF2-40B4-BE49-F238E27FC236}">
              <a16:creationId xmlns:a16="http://schemas.microsoft.com/office/drawing/2014/main" id="{00000000-0008-0000-0200-000014000000}"/>
            </a:ext>
          </a:extLst>
        </xdr:cNvPr>
        <xdr:cNvSpPr/>
      </xdr:nvSpPr>
      <xdr:spPr>
        <a:xfrm>
          <a:off x="2425700" y="5054600"/>
          <a:ext cx="3649434" cy="370114"/>
        </a:xfrm>
        <a:prstGeom prst="wedgeRoundRectCallout">
          <a:avLst>
            <a:gd name="adj1" fmla="val -11637"/>
            <a:gd name="adj2" fmla="val -20427"/>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l"/>
          <a:r>
            <a:rPr kumimoji="1" lang="ja-JP" altLang="en-US" sz="900" b="1">
              <a:solidFill>
                <a:sysClr val="windowText" lastClr="000000"/>
              </a:solidFill>
            </a:rPr>
            <a:t>一括払いを選択した場合、分割払いの明細は非表示となります。</a:t>
          </a:r>
        </a:p>
      </xdr:txBody>
    </xdr:sp>
    <xdr:clientData/>
  </xdr:twoCellAnchor>
  <xdr:twoCellAnchor>
    <xdr:from>
      <xdr:col>6</xdr:col>
      <xdr:colOff>25400</xdr:colOff>
      <xdr:row>21</xdr:row>
      <xdr:rowOff>76200</xdr:rowOff>
    </xdr:from>
    <xdr:to>
      <xdr:col>12</xdr:col>
      <xdr:colOff>868135</xdr:colOff>
      <xdr:row>24</xdr:row>
      <xdr:rowOff>293914</xdr:rowOff>
    </xdr:to>
    <xdr:sp macro="" textlink="">
      <xdr:nvSpPr>
        <xdr:cNvPr id="19" name="四角形: 角を丸くする 18">
          <a:extLst>
            <a:ext uri="{FF2B5EF4-FFF2-40B4-BE49-F238E27FC236}">
              <a16:creationId xmlns:a16="http://schemas.microsoft.com/office/drawing/2014/main" id="{00000000-0008-0000-0200-000013000000}"/>
            </a:ext>
          </a:extLst>
        </xdr:cNvPr>
        <xdr:cNvSpPr/>
      </xdr:nvSpPr>
      <xdr:spPr>
        <a:xfrm>
          <a:off x="2108200" y="4978400"/>
          <a:ext cx="4233635" cy="535214"/>
        </a:xfrm>
        <a:prstGeom prst="roundRect">
          <a:avLst/>
        </a:prstGeom>
        <a:noFill/>
        <a:ln w="2540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165100</xdr:colOff>
      <xdr:row>20</xdr:row>
      <xdr:rowOff>0</xdr:rowOff>
    </xdr:from>
    <xdr:to>
      <xdr:col>8</xdr:col>
      <xdr:colOff>741091</xdr:colOff>
      <xdr:row>20</xdr:row>
      <xdr:rowOff>276225</xdr:rowOff>
    </xdr:to>
    <xdr:sp macro="" textlink="">
      <xdr:nvSpPr>
        <xdr:cNvPr id="20" name="四角形: 角を丸くする 10">
          <a:extLst>
            <a:ext uri="{FF2B5EF4-FFF2-40B4-BE49-F238E27FC236}">
              <a16:creationId xmlns:a16="http://schemas.microsoft.com/office/drawing/2014/main" id="{00000000-0008-0000-0200-00000B000000}"/>
            </a:ext>
          </a:extLst>
        </xdr:cNvPr>
        <xdr:cNvSpPr/>
      </xdr:nvSpPr>
      <xdr:spPr>
        <a:xfrm>
          <a:off x="3340100" y="4610100"/>
          <a:ext cx="1261791" cy="27622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63500</xdr:colOff>
      <xdr:row>16</xdr:row>
      <xdr:rowOff>25400</xdr:rowOff>
    </xdr:from>
    <xdr:to>
      <xdr:col>11</xdr:col>
      <xdr:colOff>24266</xdr:colOff>
      <xdr:row>17</xdr:row>
      <xdr:rowOff>268627</xdr:rowOff>
    </xdr:to>
    <xdr:sp macro="" textlink="">
      <xdr:nvSpPr>
        <xdr:cNvPr id="22" name="四角形: 角を丸くする 14">
          <a:extLst>
            <a:ext uri="{FF2B5EF4-FFF2-40B4-BE49-F238E27FC236}">
              <a16:creationId xmlns:a16="http://schemas.microsoft.com/office/drawing/2014/main" id="{00000000-0008-0000-0200-00000F000000}"/>
            </a:ext>
          </a:extLst>
        </xdr:cNvPr>
        <xdr:cNvSpPr/>
      </xdr:nvSpPr>
      <xdr:spPr>
        <a:xfrm>
          <a:off x="3924300" y="3683000"/>
          <a:ext cx="1522866" cy="586127"/>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20</xdr:row>
      <xdr:rowOff>12700</xdr:rowOff>
    </xdr:from>
    <xdr:to>
      <xdr:col>13</xdr:col>
      <xdr:colOff>673100</xdr:colOff>
      <xdr:row>20</xdr:row>
      <xdr:rowOff>266700</xdr:rowOff>
    </xdr:to>
    <xdr:sp macro="" textlink="">
      <xdr:nvSpPr>
        <xdr:cNvPr id="23" name="四角形: 角を丸くする 12">
          <a:extLst>
            <a:ext uri="{FF2B5EF4-FFF2-40B4-BE49-F238E27FC236}">
              <a16:creationId xmlns:a16="http://schemas.microsoft.com/office/drawing/2014/main" id="{00000000-0008-0000-0200-00000D000000}"/>
            </a:ext>
          </a:extLst>
        </xdr:cNvPr>
        <xdr:cNvSpPr/>
      </xdr:nvSpPr>
      <xdr:spPr>
        <a:xfrm>
          <a:off x="6350000" y="4622800"/>
          <a:ext cx="673100" cy="2540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558800</xdr:colOff>
      <xdr:row>13</xdr:row>
      <xdr:rowOff>190500</xdr:rowOff>
    </xdr:from>
    <xdr:to>
      <xdr:col>14</xdr:col>
      <xdr:colOff>736260</xdr:colOff>
      <xdr:row>18</xdr:row>
      <xdr:rowOff>18030</xdr:rowOff>
    </xdr:to>
    <xdr:sp macro="" textlink="">
      <xdr:nvSpPr>
        <xdr:cNvPr id="25" name="吹き出し: 角を丸めた四角形 11">
          <a:extLst>
            <a:ext uri="{FF2B5EF4-FFF2-40B4-BE49-F238E27FC236}">
              <a16:creationId xmlns:a16="http://schemas.microsoft.com/office/drawing/2014/main" id="{00000000-0008-0000-0200-00000C000000}"/>
            </a:ext>
          </a:extLst>
        </xdr:cNvPr>
        <xdr:cNvSpPr/>
      </xdr:nvSpPr>
      <xdr:spPr>
        <a:xfrm>
          <a:off x="6032500" y="3263900"/>
          <a:ext cx="1739560" cy="1046730"/>
        </a:xfrm>
        <a:prstGeom prst="wedgeRoundRectCallout">
          <a:avLst>
            <a:gd name="adj1" fmla="val 3373"/>
            <a:gd name="adj2" fmla="val 78380"/>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1">
              <a:solidFill>
                <a:sysClr val="windowText" lastClr="000000"/>
              </a:solidFill>
              <a:effectLst/>
              <a:latin typeface="+mn-lt"/>
              <a:ea typeface="+mn-ea"/>
              <a:cs typeface="+mn-cs"/>
            </a:rPr>
            <a:t>一括払いを選択”○”して下さい</a:t>
          </a:r>
          <a:r>
            <a:rPr kumimoji="1" lang="ja-JP" altLang="ja-JP" sz="1100" b="1">
              <a:solidFill>
                <a:sysClr val="windowText" lastClr="000000"/>
              </a:solidFill>
              <a:effectLst/>
              <a:latin typeface="+mn-lt"/>
              <a:ea typeface="+mn-ea"/>
              <a:cs typeface="+mn-cs"/>
            </a:rPr>
            <a:t>。</a:t>
          </a:r>
          <a:endParaRPr lang="ja-JP" altLang="ja-JP" sz="90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1">
              <a:solidFill>
                <a:sysClr val="windowText" lastClr="000000"/>
              </a:solidFill>
              <a:effectLst/>
              <a:latin typeface="+mn-lt"/>
              <a:ea typeface="+mn-ea"/>
              <a:cs typeface="+mn-cs"/>
            </a:rPr>
            <a:t>今回請求を</a:t>
          </a:r>
          <a:r>
            <a:rPr kumimoji="1" lang="ja-JP" altLang="en-US" sz="900" b="1">
              <a:solidFill>
                <a:sysClr val="windowText" lastClr="000000"/>
              </a:solidFill>
              <a:effectLst/>
              <a:latin typeface="+mn-lt"/>
              <a:ea typeface="+mn-ea"/>
              <a:cs typeface="+mn-cs"/>
            </a:rPr>
            <a:t>選択</a:t>
          </a:r>
          <a:r>
            <a:rPr kumimoji="1" lang="ja-JP" altLang="ja-JP" sz="900" b="1">
              <a:solidFill>
                <a:sysClr val="windowText" lastClr="000000"/>
              </a:solidFill>
              <a:effectLst/>
              <a:latin typeface="+mn-lt"/>
              <a:ea typeface="+mn-ea"/>
              <a:cs typeface="+mn-cs"/>
            </a:rPr>
            <a:t> ”○” </a:t>
          </a:r>
          <a:r>
            <a:rPr kumimoji="1" lang="en-US" altLang="ja-JP" sz="900" b="1">
              <a:solidFill>
                <a:sysClr val="windowText" lastClr="000000"/>
              </a:solidFill>
              <a:effectLst/>
              <a:latin typeface="+mn-lt"/>
              <a:ea typeface="+mn-ea"/>
              <a:cs typeface="+mn-cs"/>
            </a:rPr>
            <a:t> </a:t>
          </a:r>
          <a:r>
            <a:rPr kumimoji="1" lang="ja-JP" altLang="ja-JP" sz="900" b="1">
              <a:solidFill>
                <a:sysClr val="windowText" lastClr="000000"/>
              </a:solidFill>
              <a:effectLst/>
              <a:latin typeface="+mn-lt"/>
              <a:ea typeface="+mn-ea"/>
              <a:cs typeface="+mn-cs"/>
            </a:rPr>
            <a:t>すると請求額</a:t>
          </a:r>
          <a:r>
            <a:rPr kumimoji="1" lang="ja-JP" altLang="en-US" sz="900" b="1">
              <a:solidFill>
                <a:sysClr val="windowText" lastClr="000000"/>
              </a:solidFill>
              <a:effectLst/>
              <a:latin typeface="+mn-lt"/>
              <a:ea typeface="+mn-ea"/>
              <a:cs typeface="+mn-cs"/>
            </a:rPr>
            <a:t>を</a:t>
          </a:r>
          <a:r>
            <a:rPr kumimoji="1" lang="ja-JP" altLang="ja-JP" sz="900" b="1">
              <a:solidFill>
                <a:sysClr val="windowText" lastClr="000000"/>
              </a:solidFill>
              <a:effectLst/>
              <a:latin typeface="+mn-lt"/>
              <a:ea typeface="+mn-ea"/>
              <a:cs typeface="+mn-cs"/>
            </a:rPr>
            <a:t>自動表示</a:t>
          </a:r>
          <a:r>
            <a:rPr kumimoji="1" lang="ja-JP" altLang="en-US" sz="900" b="1">
              <a:solidFill>
                <a:sysClr val="windowText" lastClr="000000"/>
              </a:solidFill>
              <a:effectLst/>
              <a:latin typeface="+mn-lt"/>
              <a:ea typeface="+mn-ea"/>
              <a:cs typeface="+mn-cs"/>
            </a:rPr>
            <a:t>します。</a:t>
          </a:r>
          <a:endParaRPr kumimoji="1" lang="en-US" altLang="ja-JP" sz="1100" b="0">
            <a:solidFill>
              <a:schemeClr val="lt1"/>
            </a:solidFill>
            <a:effectLst/>
            <a:latin typeface="+mn-lt"/>
            <a:ea typeface="+mn-ea"/>
            <a:cs typeface="+mn-cs"/>
          </a:endParaRPr>
        </a:p>
      </xdr:txBody>
    </xdr:sp>
    <xdr:clientData/>
  </xdr:twoCellAnchor>
  <xdr:twoCellAnchor>
    <xdr:from>
      <xdr:col>12</xdr:col>
      <xdr:colOff>596900</xdr:colOff>
      <xdr:row>16</xdr:row>
      <xdr:rowOff>114300</xdr:rowOff>
    </xdr:from>
    <xdr:to>
      <xdr:col>14</xdr:col>
      <xdr:colOff>602343</xdr:colOff>
      <xdr:row>17</xdr:row>
      <xdr:rowOff>196848</xdr:rowOff>
    </xdr:to>
    <xdr:sp macro="" textlink="">
      <xdr:nvSpPr>
        <xdr:cNvPr id="26" name="四角形: 角を丸くする 15">
          <a:extLst>
            <a:ext uri="{FF2B5EF4-FFF2-40B4-BE49-F238E27FC236}">
              <a16:creationId xmlns:a16="http://schemas.microsoft.com/office/drawing/2014/main" id="{00000000-0008-0000-0200-000010000000}"/>
            </a:ext>
          </a:extLst>
        </xdr:cNvPr>
        <xdr:cNvSpPr/>
      </xdr:nvSpPr>
      <xdr:spPr>
        <a:xfrm>
          <a:off x="6070600" y="3771900"/>
          <a:ext cx="1567543" cy="425448"/>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17</xdr:row>
      <xdr:rowOff>12700</xdr:rowOff>
    </xdr:from>
    <xdr:to>
      <xdr:col>12</xdr:col>
      <xdr:colOff>571500</xdr:colOff>
      <xdr:row>17</xdr:row>
      <xdr:rowOff>12700</xdr:rowOff>
    </xdr:to>
    <xdr:cxnSp macro="">
      <xdr:nvCxnSpPr>
        <xdr:cNvPr id="27" name="直線矢印コネクタ 26">
          <a:extLst>
            <a:ext uri="{FF2B5EF4-FFF2-40B4-BE49-F238E27FC236}">
              <a16:creationId xmlns:a16="http://schemas.microsoft.com/office/drawing/2014/main" id="{00000000-0008-0000-0200-000011000000}"/>
            </a:ext>
          </a:extLst>
        </xdr:cNvPr>
        <xdr:cNvCxnSpPr/>
      </xdr:nvCxnSpPr>
      <xdr:spPr>
        <a:xfrm flipH="1">
          <a:off x="5473700" y="4013200"/>
          <a:ext cx="571500" cy="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850900</xdr:colOff>
      <xdr:row>6</xdr:row>
      <xdr:rowOff>0</xdr:rowOff>
    </xdr:from>
    <xdr:to>
      <xdr:col>15</xdr:col>
      <xdr:colOff>15059</xdr:colOff>
      <xdr:row>6</xdr:row>
      <xdr:rowOff>244225</xdr:rowOff>
    </xdr:to>
    <xdr:sp macro="" textlink="">
      <xdr:nvSpPr>
        <xdr:cNvPr id="30" name="四角形: 角を丸くする 6">
          <a:extLst>
            <a:ext uri="{FF2B5EF4-FFF2-40B4-BE49-F238E27FC236}">
              <a16:creationId xmlns:a16="http://schemas.microsoft.com/office/drawing/2014/main" id="{00000000-0008-0000-0200-000007000000}"/>
            </a:ext>
          </a:extLst>
        </xdr:cNvPr>
        <xdr:cNvSpPr/>
      </xdr:nvSpPr>
      <xdr:spPr>
        <a:xfrm>
          <a:off x="6324600" y="1587500"/>
          <a:ext cx="1589859" cy="24422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203200</xdr:colOff>
      <xdr:row>5</xdr:row>
      <xdr:rowOff>101600</xdr:rowOff>
    </xdr:from>
    <xdr:to>
      <xdr:col>6</xdr:col>
      <xdr:colOff>941614</xdr:colOff>
      <xdr:row>8</xdr:row>
      <xdr:rowOff>65700</xdr:rowOff>
    </xdr:to>
    <xdr:sp macro="" textlink="">
      <xdr:nvSpPr>
        <xdr:cNvPr id="31" name="吹き出し: 角を丸めた四角形 7">
          <a:extLst>
            <a:ext uri="{FF2B5EF4-FFF2-40B4-BE49-F238E27FC236}">
              <a16:creationId xmlns:a16="http://schemas.microsoft.com/office/drawing/2014/main" id="{00000000-0008-0000-0200-000008000000}"/>
            </a:ext>
          </a:extLst>
        </xdr:cNvPr>
        <xdr:cNvSpPr/>
      </xdr:nvSpPr>
      <xdr:spPr>
        <a:xfrm>
          <a:off x="279400" y="1320800"/>
          <a:ext cx="2745014" cy="764200"/>
        </a:xfrm>
        <a:prstGeom prst="wedgeRoundRectCallout">
          <a:avLst>
            <a:gd name="adj1" fmla="val 167321"/>
            <a:gd name="adj2" fmla="val 4652"/>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b="1">
              <a:solidFill>
                <a:srgbClr val="FF0000"/>
              </a:solidFill>
            </a:rPr>
            <a:t>【</a:t>
          </a:r>
          <a:r>
            <a:rPr kumimoji="1" lang="ja-JP" altLang="en-US" sz="900" b="1">
              <a:solidFill>
                <a:srgbClr val="FF0000"/>
              </a:solidFill>
            </a:rPr>
            <a:t>重要</a:t>
          </a:r>
          <a:r>
            <a:rPr kumimoji="1" lang="en-US" altLang="ja-JP" sz="900" b="1">
              <a:solidFill>
                <a:srgbClr val="FF0000"/>
              </a:solidFill>
            </a:rPr>
            <a:t>】</a:t>
          </a:r>
          <a:r>
            <a:rPr kumimoji="1" lang="ja-JP" altLang="en-US" sz="900" b="1">
              <a:solidFill>
                <a:sysClr val="windowText" lastClr="000000"/>
              </a:solidFill>
            </a:rPr>
            <a:t>適格請求書発行事業者登録番号を正確に記入して下さい。</a:t>
          </a:r>
          <a:r>
            <a:rPr kumimoji="1" lang="ja-JP" altLang="en-US" sz="900" b="1" u="none">
              <a:solidFill>
                <a:sysClr val="windowText" lastClr="000000"/>
              </a:solidFill>
            </a:rPr>
            <a:t>免税事業者及び番号申請中の場合は、「対象外」と記入して下さい。</a:t>
          </a:r>
        </a:p>
      </xdr:txBody>
    </xdr:sp>
    <xdr:clientData/>
  </xdr:twoCellAnchor>
  <xdr:twoCellAnchor>
    <xdr:from>
      <xdr:col>4</xdr:col>
      <xdr:colOff>419100</xdr:colOff>
      <xdr:row>0</xdr:row>
      <xdr:rowOff>152400</xdr:rowOff>
    </xdr:from>
    <xdr:to>
      <xdr:col>10</xdr:col>
      <xdr:colOff>254453</xdr:colOff>
      <xdr:row>2</xdr:row>
      <xdr:rowOff>166008</xdr:rowOff>
    </xdr:to>
    <xdr:sp macro="" textlink="">
      <xdr:nvSpPr>
        <xdr:cNvPr id="32" name="メモ 31"/>
        <xdr:cNvSpPr/>
      </xdr:nvSpPr>
      <xdr:spPr>
        <a:xfrm>
          <a:off x="1968500" y="152400"/>
          <a:ext cx="3073853" cy="547008"/>
        </a:xfrm>
        <a:prstGeom prst="foldedCorner">
          <a:avLst/>
        </a:prstGeom>
        <a:solidFill>
          <a:schemeClr val="accent4">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rPr>
            <a:t>一括払いの場合</a:t>
          </a:r>
        </a:p>
      </xdr:txBody>
    </xdr:sp>
    <xdr:clientData/>
  </xdr:twoCellAnchor>
  <xdr:twoCellAnchor>
    <xdr:from>
      <xdr:col>1</xdr:col>
      <xdr:colOff>342900</xdr:colOff>
      <xdr:row>9</xdr:row>
      <xdr:rowOff>330200</xdr:rowOff>
    </xdr:from>
    <xdr:to>
      <xdr:col>7</xdr:col>
      <xdr:colOff>2722</xdr:colOff>
      <xdr:row>13</xdr:row>
      <xdr:rowOff>318022</xdr:rowOff>
    </xdr:to>
    <xdr:sp macro="" textlink="">
      <xdr:nvSpPr>
        <xdr:cNvPr id="33" name="吹き出し: 角を丸めた四角形 9">
          <a:extLst>
            <a:ext uri="{FF2B5EF4-FFF2-40B4-BE49-F238E27FC236}">
              <a16:creationId xmlns:a16="http://schemas.microsoft.com/office/drawing/2014/main" id="{00000000-0008-0000-0200-00000A000000}"/>
            </a:ext>
          </a:extLst>
        </xdr:cNvPr>
        <xdr:cNvSpPr/>
      </xdr:nvSpPr>
      <xdr:spPr>
        <a:xfrm>
          <a:off x="419100" y="2552700"/>
          <a:ext cx="2758622" cy="838722"/>
        </a:xfrm>
        <a:prstGeom prst="wedgeRoundRectCallout">
          <a:avLst>
            <a:gd name="adj1" fmla="val 61273"/>
            <a:gd name="adj2" fmla="val 192399"/>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当初契約額を入力して下さい。契約額に対する消費税額及び</a:t>
          </a:r>
          <a:r>
            <a:rPr kumimoji="1" lang="en-US" altLang="ja-JP" sz="900" b="1">
              <a:solidFill>
                <a:sysClr val="windowText" lastClr="000000"/>
              </a:solidFill>
            </a:rPr>
            <a:t>2</a:t>
          </a:r>
          <a:r>
            <a:rPr kumimoji="1" lang="ja-JP" altLang="en-US" sz="900" b="1">
              <a:solidFill>
                <a:sysClr val="windowText" lastClr="000000"/>
              </a:solidFill>
            </a:rPr>
            <a:t>回分割払い</a:t>
          </a:r>
          <a:r>
            <a:rPr kumimoji="1" lang="en-US" altLang="ja-JP" sz="900" b="1">
              <a:solidFill>
                <a:sysClr val="windowText" lastClr="000000"/>
              </a:solidFill>
            </a:rPr>
            <a:t>(</a:t>
          </a:r>
          <a:r>
            <a:rPr kumimoji="1" lang="ja-JP" altLang="en-US" sz="900" b="1">
              <a:solidFill>
                <a:sysClr val="windowText" lastClr="000000"/>
              </a:solidFill>
            </a:rPr>
            <a:t>半期毎の支払額および消費税額</a:t>
          </a:r>
          <a:r>
            <a:rPr kumimoji="1" lang="en-US" altLang="ja-JP" sz="900" b="1">
              <a:solidFill>
                <a:sysClr val="windowText" lastClr="000000"/>
              </a:solidFill>
            </a:rPr>
            <a:t>)</a:t>
          </a:r>
          <a:r>
            <a:rPr kumimoji="1" lang="ja-JP" altLang="en-US" sz="900" b="1">
              <a:solidFill>
                <a:sysClr val="windowText" lastClr="000000"/>
              </a:solidFill>
            </a:rPr>
            <a:t>が自動表示されます。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520700</xdr:colOff>
      <xdr:row>13</xdr:row>
      <xdr:rowOff>0</xdr:rowOff>
    </xdr:from>
    <xdr:to>
      <xdr:col>14</xdr:col>
      <xdr:colOff>853620</xdr:colOff>
      <xdr:row>17</xdr:row>
      <xdr:rowOff>264772</xdr:rowOff>
    </xdr:to>
    <xdr:sp macro="" textlink="">
      <xdr:nvSpPr>
        <xdr:cNvPr id="31" name="吹き出し: 角を丸めた四角形 11">
          <a:extLst>
            <a:ext uri="{FF2B5EF4-FFF2-40B4-BE49-F238E27FC236}">
              <a16:creationId xmlns:a16="http://schemas.microsoft.com/office/drawing/2014/main" id="{00000000-0008-0000-0200-00000C000000}"/>
            </a:ext>
          </a:extLst>
        </xdr:cNvPr>
        <xdr:cNvSpPr/>
      </xdr:nvSpPr>
      <xdr:spPr>
        <a:xfrm>
          <a:off x="5994400" y="3073400"/>
          <a:ext cx="1895020" cy="1191872"/>
        </a:xfrm>
        <a:prstGeom prst="wedgeRoundRectCallout">
          <a:avLst>
            <a:gd name="adj1" fmla="val -9770"/>
            <a:gd name="adj2" fmla="val 105180"/>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ysClr val="windowText" lastClr="000000"/>
              </a:solidFill>
              <a:effectLst/>
              <a:latin typeface="+mn-lt"/>
              <a:ea typeface="+mn-ea"/>
              <a:cs typeface="+mn-cs"/>
            </a:rPr>
            <a:t>分割払いの場合、</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ysClr val="windowText" lastClr="000000"/>
              </a:solidFill>
              <a:effectLst/>
              <a:latin typeface="+mn-lt"/>
              <a:ea typeface="+mn-ea"/>
              <a:cs typeface="+mn-cs"/>
            </a:rPr>
            <a:t>支払対象を選択 ”○”して下さい。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ysClr val="windowText" lastClr="000000"/>
              </a:solidFill>
              <a:effectLst/>
              <a:latin typeface="+mn-lt"/>
              <a:ea typeface="+mn-ea"/>
              <a:cs typeface="+mn-cs"/>
            </a:rPr>
            <a:t>今回請求を選択 ”○” すると請求額を自動表示します。</a:t>
          </a:r>
        </a:p>
      </xdr:txBody>
    </xdr:sp>
    <xdr:clientData/>
  </xdr:twoCellAnchor>
  <mc:AlternateContent xmlns:mc="http://schemas.openxmlformats.org/markup-compatibility/2006">
    <mc:Choice xmlns:a14="http://schemas.microsoft.com/office/drawing/2010/main" Requires="a14">
      <xdr:twoCellAnchor editAs="oneCell">
        <xdr:from>
          <xdr:col>3</xdr:col>
          <xdr:colOff>171450</xdr:colOff>
          <xdr:row>48</xdr:row>
          <xdr:rowOff>28575</xdr:rowOff>
        </xdr:from>
        <xdr:to>
          <xdr:col>8</xdr:col>
          <xdr:colOff>561975</xdr:colOff>
          <xdr:row>48</xdr:row>
          <xdr:rowOff>333375</xdr:rowOff>
        </xdr:to>
        <xdr:sp macro="" textlink="">
          <xdr:nvSpPr>
            <xdr:cNvPr id="16385" name="Group Box 1" hidden="1">
              <a:extLst>
                <a:ext uri="{63B3BB69-23CF-44E3-9099-C40C66FF867C}">
                  <a14:compatExt spid="_x0000_s163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44</xdr:row>
          <xdr:rowOff>38100</xdr:rowOff>
        </xdr:from>
        <xdr:to>
          <xdr:col>9</xdr:col>
          <xdr:colOff>9525</xdr:colOff>
          <xdr:row>48</xdr:row>
          <xdr:rowOff>28575</xdr:rowOff>
        </xdr:to>
        <xdr:sp macro="" textlink="">
          <xdr:nvSpPr>
            <xdr:cNvPr id="16386" name="Group Box 13" hidden="1">
              <a:extLst>
                <a:ext uri="{63B3BB69-23CF-44E3-9099-C40C66FF867C}">
                  <a14:compatExt spid="_x0000_s163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657225</xdr:colOff>
          <xdr:row>44</xdr:row>
          <xdr:rowOff>85725</xdr:rowOff>
        </xdr:from>
        <xdr:to>
          <xdr:col>15</xdr:col>
          <xdr:colOff>76200</xdr:colOff>
          <xdr:row>48</xdr:row>
          <xdr:rowOff>76200</xdr:rowOff>
        </xdr:to>
        <xdr:sp macro="" textlink="">
          <xdr:nvSpPr>
            <xdr:cNvPr id="16387" name="Group Box 3" hidden="1">
              <a:extLst>
                <a:ext uri="{63B3BB69-23CF-44E3-9099-C40C66FF867C}">
                  <a14:compatExt spid="_x0000_s163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45</xdr:row>
          <xdr:rowOff>9525</xdr:rowOff>
        </xdr:from>
        <xdr:to>
          <xdr:col>14</xdr:col>
          <xdr:colOff>809625</xdr:colOff>
          <xdr:row>45</xdr:row>
          <xdr:rowOff>180975</xdr:rowOff>
        </xdr:to>
        <xdr:sp macro="" textlink="">
          <xdr:nvSpPr>
            <xdr:cNvPr id="16388" name="Option Button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本 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45</xdr:row>
          <xdr:rowOff>200025</xdr:rowOff>
        </xdr:from>
        <xdr:to>
          <xdr:col>15</xdr:col>
          <xdr:colOff>9525</xdr:colOff>
          <xdr:row>46</xdr:row>
          <xdr:rowOff>152400</xdr:rowOff>
        </xdr:to>
        <xdr:sp macro="" textlink="">
          <xdr:nvSpPr>
            <xdr:cNvPr id="16389" name="Option Button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支 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46</xdr:row>
          <xdr:rowOff>161925</xdr:rowOff>
        </xdr:from>
        <xdr:to>
          <xdr:col>14</xdr:col>
          <xdr:colOff>828675</xdr:colOff>
          <xdr:row>48</xdr:row>
          <xdr:rowOff>0</xdr:rowOff>
        </xdr:to>
        <xdr:sp macro="" textlink="">
          <xdr:nvSpPr>
            <xdr:cNvPr id="16390" name="Option Button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出張所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44</xdr:row>
          <xdr:rowOff>152400</xdr:rowOff>
        </xdr:from>
        <xdr:to>
          <xdr:col>8</xdr:col>
          <xdr:colOff>657225</xdr:colOff>
          <xdr:row>45</xdr:row>
          <xdr:rowOff>190500</xdr:rowOff>
        </xdr:to>
        <xdr:sp macro="" textlink="">
          <xdr:nvSpPr>
            <xdr:cNvPr id="16391" name="Option Button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銀　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45</xdr:row>
          <xdr:rowOff>152400</xdr:rowOff>
        </xdr:from>
        <xdr:to>
          <xdr:col>8</xdr:col>
          <xdr:colOff>657225</xdr:colOff>
          <xdr:row>46</xdr:row>
          <xdr:rowOff>152400</xdr:rowOff>
        </xdr:to>
        <xdr:sp macro="" textlink="">
          <xdr:nvSpPr>
            <xdr:cNvPr id="16392" name="Option Button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信用金庫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46</xdr:row>
          <xdr:rowOff>142875</xdr:rowOff>
        </xdr:from>
        <xdr:to>
          <xdr:col>8</xdr:col>
          <xdr:colOff>657225</xdr:colOff>
          <xdr:row>48</xdr:row>
          <xdr:rowOff>9525</xdr:rowOff>
        </xdr:to>
        <xdr:sp macro="" textlink="">
          <xdr:nvSpPr>
            <xdr:cNvPr id="16393" name="Option Button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　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47625</xdr:rowOff>
        </xdr:from>
        <xdr:to>
          <xdr:col>6</xdr:col>
          <xdr:colOff>342900</xdr:colOff>
          <xdr:row>48</xdr:row>
          <xdr:rowOff>333375</xdr:rowOff>
        </xdr:to>
        <xdr:sp macro="" textlink="">
          <xdr:nvSpPr>
            <xdr:cNvPr id="16394" name="Option Button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48</xdr:row>
          <xdr:rowOff>66675</xdr:rowOff>
        </xdr:from>
        <xdr:to>
          <xdr:col>7</xdr:col>
          <xdr:colOff>180975</xdr:colOff>
          <xdr:row>48</xdr:row>
          <xdr:rowOff>314325</xdr:rowOff>
        </xdr:to>
        <xdr:sp macro="" textlink="">
          <xdr:nvSpPr>
            <xdr:cNvPr id="16395" name="Option Button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48</xdr:row>
          <xdr:rowOff>47625</xdr:rowOff>
        </xdr:from>
        <xdr:to>
          <xdr:col>8</xdr:col>
          <xdr:colOff>333375</xdr:colOff>
          <xdr:row>48</xdr:row>
          <xdr:rowOff>333375</xdr:rowOff>
        </xdr:to>
        <xdr:sp macro="" textlink="">
          <xdr:nvSpPr>
            <xdr:cNvPr id="16396" name="Option Button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twoCellAnchor>
    <xdr:from>
      <xdr:col>16</xdr:col>
      <xdr:colOff>278855</xdr:colOff>
      <xdr:row>45</xdr:row>
      <xdr:rowOff>33618</xdr:rowOff>
    </xdr:from>
    <xdr:to>
      <xdr:col>16</xdr:col>
      <xdr:colOff>475071</xdr:colOff>
      <xdr:row>52</xdr:row>
      <xdr:rowOff>124558</xdr:rowOff>
    </xdr:to>
    <xdr:sp macro="" textlink="">
      <xdr:nvSpPr>
        <xdr:cNvPr id="14" name="右中かっこ 13">
          <a:extLst>
            <a:ext uri="{FF2B5EF4-FFF2-40B4-BE49-F238E27FC236}">
              <a16:creationId xmlns:a16="http://schemas.microsoft.com/office/drawing/2014/main" id="{00000000-0008-0000-0000-000002000000}"/>
            </a:ext>
          </a:extLst>
        </xdr:cNvPr>
        <xdr:cNvSpPr/>
      </xdr:nvSpPr>
      <xdr:spPr>
        <a:xfrm>
          <a:off x="8375105" y="8215593"/>
          <a:ext cx="196216" cy="1567315"/>
        </a:xfrm>
        <a:prstGeom prst="rightBrace">
          <a:avLst>
            <a:gd name="adj1" fmla="val 49317"/>
            <a:gd name="adj2" fmla="val 45944"/>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28575</xdr:colOff>
      <xdr:row>0</xdr:row>
      <xdr:rowOff>38100</xdr:rowOff>
    </xdr:from>
    <xdr:to>
      <xdr:col>16</xdr:col>
      <xdr:colOff>600075</xdr:colOff>
      <xdr:row>0</xdr:row>
      <xdr:rowOff>247650</xdr:rowOff>
    </xdr:to>
    <xdr:sp macro="" textlink="">
      <xdr:nvSpPr>
        <xdr:cNvPr id="15" name="四角形: 角を丸くする 3">
          <a:extLst>
            <a:ext uri="{FF2B5EF4-FFF2-40B4-BE49-F238E27FC236}">
              <a16:creationId xmlns:a16="http://schemas.microsoft.com/office/drawing/2014/main" id="{00000000-0008-0000-0100-000004000000}"/>
            </a:ext>
          </a:extLst>
        </xdr:cNvPr>
        <xdr:cNvSpPr/>
      </xdr:nvSpPr>
      <xdr:spPr>
        <a:xfrm>
          <a:off x="8124825" y="38100"/>
          <a:ext cx="571500" cy="209550"/>
        </a:xfrm>
        <a:prstGeom prst="round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36</xdr:row>
      <xdr:rowOff>12700</xdr:rowOff>
    </xdr:from>
    <xdr:to>
      <xdr:col>15</xdr:col>
      <xdr:colOff>0</xdr:colOff>
      <xdr:row>36</xdr:row>
      <xdr:rowOff>317500</xdr:rowOff>
    </xdr:to>
    <xdr:sp macro="" textlink="">
      <xdr:nvSpPr>
        <xdr:cNvPr id="16" name="四角形: 角を丸くする 10">
          <a:extLst>
            <a:ext uri="{FF2B5EF4-FFF2-40B4-BE49-F238E27FC236}">
              <a16:creationId xmlns:a16="http://schemas.microsoft.com/office/drawing/2014/main" id="{00000000-0008-0000-0200-00000B000000}"/>
            </a:ext>
          </a:extLst>
        </xdr:cNvPr>
        <xdr:cNvSpPr/>
      </xdr:nvSpPr>
      <xdr:spPr>
        <a:xfrm>
          <a:off x="76200" y="5508625"/>
          <a:ext cx="7820025" cy="3048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304801</xdr:colOff>
      <xdr:row>38</xdr:row>
      <xdr:rowOff>292100</xdr:rowOff>
    </xdr:from>
    <xdr:to>
      <xdr:col>13</xdr:col>
      <xdr:colOff>1</xdr:colOff>
      <xdr:row>38</xdr:row>
      <xdr:rowOff>622300</xdr:rowOff>
    </xdr:to>
    <xdr:sp macro="" textlink="">
      <xdr:nvSpPr>
        <xdr:cNvPr id="17" name="吹き出し: 角を丸めた四角形 9">
          <a:extLst>
            <a:ext uri="{FF2B5EF4-FFF2-40B4-BE49-F238E27FC236}">
              <a16:creationId xmlns:a16="http://schemas.microsoft.com/office/drawing/2014/main" id="{00000000-0008-0000-0200-00000A000000}"/>
            </a:ext>
          </a:extLst>
        </xdr:cNvPr>
        <xdr:cNvSpPr/>
      </xdr:nvSpPr>
      <xdr:spPr>
        <a:xfrm>
          <a:off x="2387601" y="6248400"/>
          <a:ext cx="3962400" cy="330200"/>
        </a:xfrm>
        <a:prstGeom prst="wedgeRoundRectCallout">
          <a:avLst>
            <a:gd name="adj1" fmla="val -36179"/>
            <a:gd name="adj2" fmla="val -163868"/>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b="1">
              <a:solidFill>
                <a:sysClr val="windowText" lastClr="000000"/>
              </a:solidFill>
            </a:rPr>
            <a:t>※</a:t>
          </a:r>
          <a:r>
            <a:rPr kumimoji="1" lang="ja-JP" altLang="en-US" sz="900" b="1">
              <a:solidFill>
                <a:sysClr val="windowText" lastClr="000000"/>
              </a:solidFill>
            </a:rPr>
            <a:t>インボイス請求書の要件を満たす項目のため、削除しないで下さい。</a:t>
          </a:r>
        </a:p>
      </xdr:txBody>
    </xdr:sp>
    <xdr:clientData/>
  </xdr:twoCellAnchor>
  <xdr:twoCellAnchor>
    <xdr:from>
      <xdr:col>7</xdr:col>
      <xdr:colOff>165100</xdr:colOff>
      <xdr:row>20</xdr:row>
      <xdr:rowOff>0</xdr:rowOff>
    </xdr:from>
    <xdr:to>
      <xdr:col>8</xdr:col>
      <xdr:colOff>741091</xdr:colOff>
      <xdr:row>20</xdr:row>
      <xdr:rowOff>276225</xdr:rowOff>
    </xdr:to>
    <xdr:sp macro="" textlink="">
      <xdr:nvSpPr>
        <xdr:cNvPr id="20" name="四角形: 角を丸くする 10">
          <a:extLst>
            <a:ext uri="{FF2B5EF4-FFF2-40B4-BE49-F238E27FC236}">
              <a16:creationId xmlns:a16="http://schemas.microsoft.com/office/drawing/2014/main" id="{00000000-0008-0000-0200-00000B000000}"/>
            </a:ext>
          </a:extLst>
        </xdr:cNvPr>
        <xdr:cNvSpPr/>
      </xdr:nvSpPr>
      <xdr:spPr>
        <a:xfrm>
          <a:off x="3336925" y="4572000"/>
          <a:ext cx="1261791" cy="27622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63500</xdr:colOff>
      <xdr:row>16</xdr:row>
      <xdr:rowOff>25400</xdr:rowOff>
    </xdr:from>
    <xdr:to>
      <xdr:col>11</xdr:col>
      <xdr:colOff>24266</xdr:colOff>
      <xdr:row>17</xdr:row>
      <xdr:rowOff>268627</xdr:rowOff>
    </xdr:to>
    <xdr:sp macro="" textlink="">
      <xdr:nvSpPr>
        <xdr:cNvPr id="21" name="四角形: 角を丸くする 14">
          <a:extLst>
            <a:ext uri="{FF2B5EF4-FFF2-40B4-BE49-F238E27FC236}">
              <a16:creationId xmlns:a16="http://schemas.microsoft.com/office/drawing/2014/main" id="{00000000-0008-0000-0200-00000F000000}"/>
            </a:ext>
          </a:extLst>
        </xdr:cNvPr>
        <xdr:cNvSpPr/>
      </xdr:nvSpPr>
      <xdr:spPr>
        <a:xfrm>
          <a:off x="3921125" y="3644900"/>
          <a:ext cx="1522866" cy="586127"/>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21</xdr:row>
      <xdr:rowOff>12700</xdr:rowOff>
    </xdr:from>
    <xdr:to>
      <xdr:col>13</xdr:col>
      <xdr:colOff>673100</xdr:colOff>
      <xdr:row>21</xdr:row>
      <xdr:rowOff>304800</xdr:rowOff>
    </xdr:to>
    <xdr:sp macro="" textlink="">
      <xdr:nvSpPr>
        <xdr:cNvPr id="22" name="四角形: 角を丸くする 12">
          <a:extLst>
            <a:ext uri="{FF2B5EF4-FFF2-40B4-BE49-F238E27FC236}">
              <a16:creationId xmlns:a16="http://schemas.microsoft.com/office/drawing/2014/main" id="{00000000-0008-0000-0200-00000D000000}"/>
            </a:ext>
          </a:extLst>
        </xdr:cNvPr>
        <xdr:cNvSpPr/>
      </xdr:nvSpPr>
      <xdr:spPr>
        <a:xfrm>
          <a:off x="6350000" y="4914900"/>
          <a:ext cx="673100" cy="2921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622300</xdr:colOff>
      <xdr:row>16</xdr:row>
      <xdr:rowOff>0</xdr:rowOff>
    </xdr:from>
    <xdr:to>
      <xdr:col>14</xdr:col>
      <xdr:colOff>665843</xdr:colOff>
      <xdr:row>17</xdr:row>
      <xdr:rowOff>82548</xdr:rowOff>
    </xdr:to>
    <xdr:sp macro="" textlink="">
      <xdr:nvSpPr>
        <xdr:cNvPr id="25" name="四角形: 角を丸くする 15">
          <a:extLst>
            <a:ext uri="{FF2B5EF4-FFF2-40B4-BE49-F238E27FC236}">
              <a16:creationId xmlns:a16="http://schemas.microsoft.com/office/drawing/2014/main" id="{00000000-0008-0000-0200-000010000000}"/>
            </a:ext>
          </a:extLst>
        </xdr:cNvPr>
        <xdr:cNvSpPr/>
      </xdr:nvSpPr>
      <xdr:spPr>
        <a:xfrm>
          <a:off x="6096000" y="3657600"/>
          <a:ext cx="1605643" cy="425448"/>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25400</xdr:colOff>
      <xdr:row>16</xdr:row>
      <xdr:rowOff>304800</xdr:rowOff>
    </xdr:from>
    <xdr:to>
      <xdr:col>12</xdr:col>
      <xdr:colOff>609600</xdr:colOff>
      <xdr:row>16</xdr:row>
      <xdr:rowOff>304800</xdr:rowOff>
    </xdr:to>
    <xdr:cxnSp macro="">
      <xdr:nvCxnSpPr>
        <xdr:cNvPr id="26" name="直線矢印コネクタ 25">
          <a:extLst>
            <a:ext uri="{FF2B5EF4-FFF2-40B4-BE49-F238E27FC236}">
              <a16:creationId xmlns:a16="http://schemas.microsoft.com/office/drawing/2014/main" id="{00000000-0008-0000-0200-000011000000}"/>
            </a:ext>
          </a:extLst>
        </xdr:cNvPr>
        <xdr:cNvCxnSpPr/>
      </xdr:nvCxnSpPr>
      <xdr:spPr>
        <a:xfrm flipH="1">
          <a:off x="5448300" y="3962400"/>
          <a:ext cx="635000" cy="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850900</xdr:colOff>
      <xdr:row>6</xdr:row>
      <xdr:rowOff>0</xdr:rowOff>
    </xdr:from>
    <xdr:to>
      <xdr:col>15</xdr:col>
      <xdr:colOff>15059</xdr:colOff>
      <xdr:row>6</xdr:row>
      <xdr:rowOff>244225</xdr:rowOff>
    </xdr:to>
    <xdr:sp macro="" textlink="">
      <xdr:nvSpPr>
        <xdr:cNvPr id="27" name="四角形: 角を丸くする 6">
          <a:extLst>
            <a:ext uri="{FF2B5EF4-FFF2-40B4-BE49-F238E27FC236}">
              <a16:creationId xmlns:a16="http://schemas.microsoft.com/office/drawing/2014/main" id="{00000000-0008-0000-0200-000007000000}"/>
            </a:ext>
          </a:extLst>
        </xdr:cNvPr>
        <xdr:cNvSpPr/>
      </xdr:nvSpPr>
      <xdr:spPr>
        <a:xfrm>
          <a:off x="6318250" y="1581150"/>
          <a:ext cx="1593034" cy="24422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203200</xdr:colOff>
      <xdr:row>5</xdr:row>
      <xdr:rowOff>101600</xdr:rowOff>
    </xdr:from>
    <xdr:to>
      <xdr:col>6</xdr:col>
      <xdr:colOff>941614</xdr:colOff>
      <xdr:row>8</xdr:row>
      <xdr:rowOff>65700</xdr:rowOff>
    </xdr:to>
    <xdr:sp macro="" textlink="">
      <xdr:nvSpPr>
        <xdr:cNvPr id="28" name="吹き出し: 角を丸めた四角形 7">
          <a:extLst>
            <a:ext uri="{FF2B5EF4-FFF2-40B4-BE49-F238E27FC236}">
              <a16:creationId xmlns:a16="http://schemas.microsoft.com/office/drawing/2014/main" id="{00000000-0008-0000-0200-000008000000}"/>
            </a:ext>
          </a:extLst>
        </xdr:cNvPr>
        <xdr:cNvSpPr/>
      </xdr:nvSpPr>
      <xdr:spPr>
        <a:xfrm>
          <a:off x="279400" y="1311275"/>
          <a:ext cx="2748189" cy="764200"/>
        </a:xfrm>
        <a:prstGeom prst="wedgeRoundRectCallout">
          <a:avLst>
            <a:gd name="adj1" fmla="val 167321"/>
            <a:gd name="adj2" fmla="val 4652"/>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b="1">
              <a:solidFill>
                <a:srgbClr val="FF0000"/>
              </a:solidFill>
            </a:rPr>
            <a:t>【</a:t>
          </a:r>
          <a:r>
            <a:rPr kumimoji="1" lang="ja-JP" altLang="en-US" sz="900" b="1">
              <a:solidFill>
                <a:srgbClr val="FF0000"/>
              </a:solidFill>
            </a:rPr>
            <a:t>重要</a:t>
          </a:r>
          <a:r>
            <a:rPr kumimoji="1" lang="en-US" altLang="ja-JP" sz="900" b="1">
              <a:solidFill>
                <a:srgbClr val="FF0000"/>
              </a:solidFill>
            </a:rPr>
            <a:t>】</a:t>
          </a:r>
          <a:r>
            <a:rPr kumimoji="1" lang="ja-JP" altLang="en-US" sz="900" b="1">
              <a:solidFill>
                <a:sysClr val="windowText" lastClr="000000"/>
              </a:solidFill>
            </a:rPr>
            <a:t>適格請求書発行事業者登録番号を正確に記入して下さい。</a:t>
          </a:r>
          <a:r>
            <a:rPr kumimoji="1" lang="ja-JP" altLang="en-US" sz="900" b="1" u="none">
              <a:solidFill>
                <a:sysClr val="windowText" lastClr="000000"/>
              </a:solidFill>
            </a:rPr>
            <a:t>免税事業者及び番号申請中の場合は、「対象外」と記入して下さい。</a:t>
          </a:r>
        </a:p>
      </xdr:txBody>
    </xdr:sp>
    <xdr:clientData/>
  </xdr:twoCellAnchor>
  <xdr:twoCellAnchor>
    <xdr:from>
      <xdr:col>4</xdr:col>
      <xdr:colOff>419100</xdr:colOff>
      <xdr:row>0</xdr:row>
      <xdr:rowOff>152400</xdr:rowOff>
    </xdr:from>
    <xdr:to>
      <xdr:col>10</xdr:col>
      <xdr:colOff>254453</xdr:colOff>
      <xdr:row>2</xdr:row>
      <xdr:rowOff>166008</xdr:rowOff>
    </xdr:to>
    <xdr:sp macro="" textlink="">
      <xdr:nvSpPr>
        <xdr:cNvPr id="29" name="メモ 28"/>
        <xdr:cNvSpPr/>
      </xdr:nvSpPr>
      <xdr:spPr>
        <a:xfrm>
          <a:off x="1971675" y="152400"/>
          <a:ext cx="3064328" cy="537483"/>
        </a:xfrm>
        <a:prstGeom prst="foldedCorner">
          <a:avLst/>
        </a:prstGeom>
        <a:solidFill>
          <a:schemeClr val="accent4">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rPr>
            <a:t>分割払いの場合</a:t>
          </a:r>
        </a:p>
      </xdr:txBody>
    </xdr:sp>
    <xdr:clientData/>
  </xdr:twoCellAnchor>
  <xdr:twoCellAnchor>
    <xdr:from>
      <xdr:col>1</xdr:col>
      <xdr:colOff>342900</xdr:colOff>
      <xdr:row>9</xdr:row>
      <xdr:rowOff>330200</xdr:rowOff>
    </xdr:from>
    <xdr:to>
      <xdr:col>7</xdr:col>
      <xdr:colOff>2722</xdr:colOff>
      <xdr:row>13</xdr:row>
      <xdr:rowOff>318022</xdr:rowOff>
    </xdr:to>
    <xdr:sp macro="" textlink="">
      <xdr:nvSpPr>
        <xdr:cNvPr id="30" name="吹き出し: 角を丸めた四角形 9">
          <a:extLst>
            <a:ext uri="{FF2B5EF4-FFF2-40B4-BE49-F238E27FC236}">
              <a16:creationId xmlns:a16="http://schemas.microsoft.com/office/drawing/2014/main" id="{00000000-0008-0000-0200-00000A000000}"/>
            </a:ext>
          </a:extLst>
        </xdr:cNvPr>
        <xdr:cNvSpPr/>
      </xdr:nvSpPr>
      <xdr:spPr>
        <a:xfrm>
          <a:off x="419100" y="2540000"/>
          <a:ext cx="2755447" cy="816497"/>
        </a:xfrm>
        <a:prstGeom prst="wedgeRoundRectCallout">
          <a:avLst>
            <a:gd name="adj1" fmla="val 61273"/>
            <a:gd name="adj2" fmla="val 192399"/>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当初契約額を入力して下さい。契約額に対する消費税額及び</a:t>
          </a:r>
          <a:r>
            <a:rPr kumimoji="1" lang="en-US" altLang="ja-JP" sz="900" b="1">
              <a:solidFill>
                <a:sysClr val="windowText" lastClr="000000"/>
              </a:solidFill>
            </a:rPr>
            <a:t>2</a:t>
          </a:r>
          <a:r>
            <a:rPr kumimoji="1" lang="ja-JP" altLang="en-US" sz="900" b="1">
              <a:solidFill>
                <a:sysClr val="windowText" lastClr="000000"/>
              </a:solidFill>
            </a:rPr>
            <a:t>回分割払い</a:t>
          </a:r>
          <a:r>
            <a:rPr kumimoji="1" lang="en-US" altLang="ja-JP" sz="900" b="1">
              <a:solidFill>
                <a:sysClr val="windowText" lastClr="000000"/>
              </a:solidFill>
            </a:rPr>
            <a:t>(</a:t>
          </a:r>
          <a:r>
            <a:rPr kumimoji="1" lang="ja-JP" altLang="en-US" sz="900" b="1">
              <a:solidFill>
                <a:sysClr val="windowText" lastClr="000000"/>
              </a:solidFill>
            </a:rPr>
            <a:t>半期毎の支払額および消費税額</a:t>
          </a:r>
          <a:r>
            <a:rPr kumimoji="1" lang="en-US" altLang="ja-JP" sz="900" b="1">
              <a:solidFill>
                <a:sysClr val="windowText" lastClr="000000"/>
              </a:solidFill>
            </a:rPr>
            <a:t>)</a:t>
          </a:r>
          <a:r>
            <a:rPr kumimoji="1" lang="ja-JP" altLang="en-US" sz="900" b="1">
              <a:solidFill>
                <a:sysClr val="windowText" lastClr="000000"/>
              </a:solidFill>
            </a:rPr>
            <a:t>が自動表示されます。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3" Type="http://schemas.openxmlformats.org/officeDocument/2006/relationships/vmlDrawing" Target="../drawings/vmlDrawing3.vml"/><Relationship Id="rId7" Type="http://schemas.openxmlformats.org/officeDocument/2006/relationships/ctrlProp" Target="../ctrlProps/ctrlProp28.xml"/><Relationship Id="rId12" Type="http://schemas.openxmlformats.org/officeDocument/2006/relationships/ctrlProp" Target="../ctrlProps/ctrlProp3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3" Type="http://schemas.openxmlformats.org/officeDocument/2006/relationships/vmlDrawing" Target="../drawings/vmlDrawing4.vml"/><Relationship Id="rId7" Type="http://schemas.openxmlformats.org/officeDocument/2006/relationships/ctrlProp" Target="../ctrlProps/ctrlProp40.xml"/><Relationship Id="rId12" Type="http://schemas.openxmlformats.org/officeDocument/2006/relationships/ctrlProp" Target="../ctrlProps/ctrlProp45.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39997558519241921"/>
    <pageSetUpPr fitToPage="1"/>
  </sheetPr>
  <dimension ref="B1:R54"/>
  <sheetViews>
    <sheetView showGridLines="0" tabSelected="1" topLeftCell="B13" zoomScale="75" zoomScaleNormal="75" workbookViewId="0">
      <selection activeCell="G21" sqref="G21:I21"/>
    </sheetView>
  </sheetViews>
  <sheetFormatPr defaultRowHeight="13.5" outlineLevelRow="1" x14ac:dyDescent="0.15"/>
  <cols>
    <col min="1" max="1" width="1" style="1" customWidth="1"/>
    <col min="2" max="2" width="14.125" style="1" customWidth="1"/>
    <col min="3" max="3" width="0.875" style="1" customWidth="1"/>
    <col min="4" max="4" width="4.375" style="1" customWidth="1"/>
    <col min="5" max="5" width="6.125" style="1" customWidth="1"/>
    <col min="6" max="6" width="0.875" style="1" customWidth="1"/>
    <col min="7" max="7" width="14.25" style="1" customWidth="1"/>
    <col min="8" max="8" width="9" style="1" customWidth="1"/>
    <col min="9" max="9" width="9.75" style="1" customWidth="1"/>
    <col min="10" max="10" width="2.375" style="1" customWidth="1"/>
    <col min="11" max="11" width="8.375" style="1" customWidth="1"/>
    <col min="12" max="12" width="0.625" style="1" customWidth="1"/>
    <col min="13" max="13" width="11.5" style="1" customWidth="1"/>
    <col min="14" max="14" width="9" style="1" customWidth="1"/>
    <col min="15" max="15" width="11.375" style="1" customWidth="1"/>
    <col min="16" max="16" width="2.625" style="1" customWidth="1"/>
    <col min="17" max="17" width="8.5" style="28" customWidth="1"/>
    <col min="18" max="18" width="70.625" style="9" customWidth="1"/>
    <col min="19" max="16384" width="9" style="1"/>
  </cols>
  <sheetData>
    <row r="1" spans="2:17" ht="21.75" customHeight="1" x14ac:dyDescent="0.15">
      <c r="B1" s="9" t="s">
        <v>49</v>
      </c>
      <c r="Q1" s="27" t="s">
        <v>48</v>
      </c>
    </row>
    <row r="2" spans="2:17" ht="20.100000000000001" customHeight="1" x14ac:dyDescent="0.15">
      <c r="M2" s="12" t="s">
        <v>0</v>
      </c>
      <c r="N2" s="111"/>
      <c r="O2" s="111"/>
      <c r="Q2" s="28" t="s">
        <v>61</v>
      </c>
    </row>
    <row r="3" spans="2:17" ht="20.100000000000001" customHeight="1" x14ac:dyDescent="0.15">
      <c r="M3" s="12" t="s">
        <v>66</v>
      </c>
      <c r="N3" s="112"/>
      <c r="O3" s="112"/>
      <c r="Q3" s="28" t="s">
        <v>37</v>
      </c>
    </row>
    <row r="4" spans="2:17" ht="17.25" customHeight="1" x14ac:dyDescent="0.15">
      <c r="B4" s="16" t="s">
        <v>1</v>
      </c>
    </row>
    <row r="5" spans="2:17" ht="17.25" customHeight="1" x14ac:dyDescent="0.15">
      <c r="B5" s="16" t="s">
        <v>89</v>
      </c>
    </row>
    <row r="6" spans="2:17" ht="29.25" customHeight="1" x14ac:dyDescent="0.15">
      <c r="I6" s="16" t="s">
        <v>2</v>
      </c>
      <c r="J6" s="15"/>
    </row>
    <row r="7" spans="2:17" ht="20.25" customHeight="1" x14ac:dyDescent="0.15">
      <c r="I7" s="16" t="s">
        <v>3</v>
      </c>
      <c r="J7" s="15"/>
      <c r="N7" s="113"/>
      <c r="O7" s="113"/>
      <c r="Q7" s="28" t="s">
        <v>90</v>
      </c>
    </row>
    <row r="8" spans="2:17" x14ac:dyDescent="0.15">
      <c r="I8" s="108" t="s">
        <v>6</v>
      </c>
      <c r="J8" s="109" t="s">
        <v>5</v>
      </c>
      <c r="K8" s="110"/>
      <c r="L8" s="110"/>
      <c r="M8" s="110"/>
      <c r="N8" s="110"/>
      <c r="O8" s="110"/>
    </row>
    <row r="9" spans="2:17" ht="15.75" customHeight="1" x14ac:dyDescent="0.15">
      <c r="I9" s="108"/>
      <c r="J9" s="109"/>
      <c r="K9" s="110"/>
      <c r="L9" s="110"/>
      <c r="M9" s="110"/>
      <c r="N9" s="110"/>
      <c r="O9" s="110"/>
      <c r="Q9" s="29" t="s">
        <v>38</v>
      </c>
    </row>
    <row r="10" spans="2:17" ht="28.5" customHeight="1" x14ac:dyDescent="0.15">
      <c r="I10" s="16" t="s">
        <v>4</v>
      </c>
      <c r="J10" s="17" t="s">
        <v>5</v>
      </c>
      <c r="K10" s="110"/>
      <c r="L10" s="110"/>
      <c r="M10" s="110"/>
      <c r="N10" s="110"/>
      <c r="O10" s="110"/>
      <c r="Q10" s="30" t="s">
        <v>39</v>
      </c>
    </row>
    <row r="11" spans="2:17" ht="19.5" customHeight="1" x14ac:dyDescent="0.15">
      <c r="I11" s="16" t="s">
        <v>7</v>
      </c>
      <c r="J11" s="16" t="s">
        <v>5</v>
      </c>
      <c r="K11" s="110"/>
      <c r="L11" s="110"/>
      <c r="M11" s="110"/>
      <c r="N11" s="110"/>
      <c r="O11" s="34" t="s">
        <v>8</v>
      </c>
    </row>
    <row r="12" spans="2:17" ht="12.75" customHeight="1" x14ac:dyDescent="0.15">
      <c r="O12" s="2" t="s">
        <v>9</v>
      </c>
    </row>
    <row r="13" spans="2:17" ht="4.5" customHeight="1" x14ac:dyDescent="0.15"/>
    <row r="14" spans="2:17" ht="25.5" customHeight="1" x14ac:dyDescent="0.25">
      <c r="H14" s="20" t="s">
        <v>10</v>
      </c>
      <c r="I14" s="3"/>
    </row>
    <row r="15" spans="2:17" ht="6" customHeight="1" x14ac:dyDescent="0.15"/>
    <row r="16" spans="2:17" ht="14.25" customHeight="1" x14ac:dyDescent="0.15">
      <c r="I16" s="4" t="s">
        <v>69</v>
      </c>
    </row>
    <row r="17" spans="2:17" ht="27" customHeight="1" x14ac:dyDescent="0.15">
      <c r="E17" s="19" t="s">
        <v>11</v>
      </c>
      <c r="F17" s="14"/>
      <c r="G17" s="14"/>
      <c r="H17" s="106">
        <f>SUMIF(N21:N36,"〇",G21:I36)</f>
        <v>0</v>
      </c>
      <c r="I17" s="106"/>
      <c r="J17" s="106"/>
      <c r="K17" s="106"/>
      <c r="L17" s="14"/>
      <c r="M17" s="14" t="s">
        <v>12</v>
      </c>
      <c r="Q17" s="28" t="s">
        <v>70</v>
      </c>
    </row>
    <row r="18" spans="2:17" ht="23.25" customHeight="1" x14ac:dyDescent="0.15">
      <c r="D18" s="16" t="s">
        <v>13</v>
      </c>
      <c r="F18" s="9"/>
      <c r="G18" s="9"/>
      <c r="H18" s="37"/>
      <c r="I18" s="107">
        <f>SUMIF(N21:N36,"〇",J21:M36)</f>
        <v>0</v>
      </c>
      <c r="J18" s="107"/>
      <c r="K18" s="107"/>
      <c r="L18" s="9"/>
      <c r="M18" s="9" t="s">
        <v>34</v>
      </c>
      <c r="Q18" s="28" t="s">
        <v>71</v>
      </c>
    </row>
    <row r="19" spans="2:17" ht="3" customHeight="1" x14ac:dyDescent="0.15"/>
    <row r="20" spans="2:17" ht="21.75" customHeight="1" x14ac:dyDescent="0.15">
      <c r="B20" s="120"/>
      <c r="C20" s="120"/>
      <c r="D20" s="120"/>
      <c r="E20" s="120"/>
      <c r="F20" s="5"/>
      <c r="G20" s="118" t="s">
        <v>35</v>
      </c>
      <c r="H20" s="119"/>
      <c r="I20" s="119"/>
      <c r="J20" s="115" t="s">
        <v>20</v>
      </c>
      <c r="K20" s="115"/>
      <c r="L20" s="115"/>
      <c r="M20" s="115"/>
      <c r="N20" s="18" t="s">
        <v>15</v>
      </c>
      <c r="O20" s="35" t="s">
        <v>19</v>
      </c>
    </row>
    <row r="21" spans="2:17" ht="22.5" customHeight="1" x14ac:dyDescent="0.15">
      <c r="B21" s="117" t="s">
        <v>14</v>
      </c>
      <c r="C21" s="117"/>
      <c r="D21" s="117"/>
      <c r="E21" s="117"/>
      <c r="F21" s="47"/>
      <c r="G21" s="121"/>
      <c r="H21" s="122"/>
      <c r="I21" s="122"/>
      <c r="J21" s="114">
        <f>ROUNDDOWN(G21/1.1*0.1,0)</f>
        <v>0</v>
      </c>
      <c r="K21" s="114"/>
      <c r="L21" s="114"/>
      <c r="M21" s="114"/>
      <c r="N21" s="31" t="s">
        <v>46</v>
      </c>
      <c r="O21" s="35" t="s">
        <v>16</v>
      </c>
      <c r="Q21" s="28" t="s">
        <v>40</v>
      </c>
    </row>
    <row r="22" spans="2:17" ht="24.75" customHeight="1" x14ac:dyDescent="0.15">
      <c r="B22" s="129">
        <v>1</v>
      </c>
      <c r="C22" s="129"/>
      <c r="D22" s="129"/>
      <c r="E22" s="129"/>
      <c r="F22" s="5"/>
      <c r="G22" s="124" t="str">
        <f>IF(OR($N$21="〇",$O$25&lt;B22+1),"",ROUNDDOWN($G$21/$O$25, -3))</f>
        <v/>
      </c>
      <c r="H22" s="125"/>
      <c r="I22" s="125"/>
      <c r="J22" s="126" t="str">
        <f>IF(G22="","",ROUNDDOWN(G22/11,0))</f>
        <v/>
      </c>
      <c r="K22" s="127"/>
      <c r="L22" s="127"/>
      <c r="M22" s="128"/>
      <c r="N22" s="31"/>
      <c r="O22" s="38" t="s">
        <v>17</v>
      </c>
    </row>
    <row r="23" spans="2:17" ht="25.5" hidden="1" customHeight="1" outlineLevel="1" x14ac:dyDescent="0.2">
      <c r="B23" s="129">
        <v>2</v>
      </c>
      <c r="C23" s="129"/>
      <c r="D23" s="129"/>
      <c r="E23" s="129"/>
      <c r="F23" s="5"/>
      <c r="G23" s="123" t="str">
        <f>IF(OR($N$21="〇",$O$25&lt;B23+1),"",ROUNDDOWN($G$21/$O$25, -3))</f>
        <v/>
      </c>
      <c r="H23" s="123"/>
      <c r="I23" s="124"/>
      <c r="J23" s="126" t="str">
        <f>IF(G23="","",ROUNDDOWN(G23/11,0))</f>
        <v/>
      </c>
      <c r="K23" s="127"/>
      <c r="L23" s="127"/>
      <c r="M23" s="128"/>
      <c r="N23" s="31"/>
      <c r="O23" s="39"/>
    </row>
    <row r="24" spans="2:17" ht="25.5" hidden="1" customHeight="1" outlineLevel="1" x14ac:dyDescent="0.2">
      <c r="B24" s="129">
        <v>3</v>
      </c>
      <c r="C24" s="129"/>
      <c r="D24" s="129"/>
      <c r="E24" s="129"/>
      <c r="F24" s="5"/>
      <c r="G24" s="123" t="str">
        <f>IF(OR($N$21="〇",$O$25&lt;B24+1),"",ROUNDDOWN($G$21/$O$25, -3))</f>
        <v/>
      </c>
      <c r="H24" s="123"/>
      <c r="I24" s="124"/>
      <c r="J24" s="126" t="str">
        <f>IF(G24="","",ROUNDDOWN(G24/11,0))</f>
        <v/>
      </c>
      <c r="K24" s="127"/>
      <c r="L24" s="127"/>
      <c r="M24" s="128"/>
      <c r="N24" s="31"/>
      <c r="O24" s="39"/>
    </row>
    <row r="25" spans="2:17" ht="25.5" customHeight="1" collapsed="1" thickBot="1" x14ac:dyDescent="0.2">
      <c r="B25" s="129">
        <v>2</v>
      </c>
      <c r="C25" s="129"/>
      <c r="D25" s="129"/>
      <c r="E25" s="129"/>
      <c r="F25" s="5"/>
      <c r="G25" s="124" t="str">
        <f>IF(OR($N$21="〇",$O$25={"",1}),"",G21-G22*($O$25-1))</f>
        <v/>
      </c>
      <c r="H25" s="125"/>
      <c r="I25" s="125"/>
      <c r="J25" s="125" t="str">
        <f>IF(G22="","",J21-J22*($O$25-1))</f>
        <v/>
      </c>
      <c r="K25" s="125"/>
      <c r="L25" s="125"/>
      <c r="M25" s="125"/>
      <c r="N25" s="31"/>
      <c r="O25" s="43">
        <v>2</v>
      </c>
      <c r="Q25" s="28" t="s">
        <v>41</v>
      </c>
    </row>
    <row r="26" spans="2:17" ht="18" hidden="1" customHeight="1" x14ac:dyDescent="0.15">
      <c r="B26" s="25" t="s">
        <v>18</v>
      </c>
    </row>
    <row r="27" spans="2:17" ht="24" hidden="1" customHeight="1" x14ac:dyDescent="0.15">
      <c r="B27" s="89" t="s">
        <v>53</v>
      </c>
      <c r="C27" s="89"/>
      <c r="D27" s="89"/>
      <c r="E27" s="89"/>
      <c r="F27" s="5"/>
      <c r="G27" s="101"/>
      <c r="H27" s="102"/>
      <c r="I27" s="102"/>
      <c r="J27" s="116" t="str">
        <f>IF(G27="","",ROUNDDOWN(($G$21+SUM($G$27:G27))/1.1*0.1,0)-$J$21)</f>
        <v/>
      </c>
      <c r="K27" s="116"/>
      <c r="L27" s="116"/>
      <c r="M27" s="116"/>
      <c r="N27" s="31"/>
      <c r="O27" s="21"/>
      <c r="Q27" s="28" t="s">
        <v>42</v>
      </c>
    </row>
    <row r="28" spans="2:17" ht="22.5" hidden="1" customHeight="1" x14ac:dyDescent="0.15">
      <c r="B28" s="89" t="s">
        <v>54</v>
      </c>
      <c r="C28" s="89"/>
      <c r="D28" s="89"/>
      <c r="E28" s="89"/>
      <c r="F28" s="5"/>
      <c r="G28" s="101"/>
      <c r="H28" s="102"/>
      <c r="I28" s="102"/>
      <c r="J28" s="116" t="str">
        <f>IF(G28="","",ROUNDDOWN(($G$21+SUM($G$27:G28))/1.1*0.1,0)-$J$21-SUM($J$27:J27))</f>
        <v/>
      </c>
      <c r="K28" s="116"/>
      <c r="L28" s="116"/>
      <c r="M28" s="116"/>
      <c r="N28" s="31"/>
      <c r="O28" s="21"/>
      <c r="Q28" s="28" t="s">
        <v>43</v>
      </c>
    </row>
    <row r="29" spans="2:17" ht="24" hidden="1" customHeight="1" x14ac:dyDescent="0.15">
      <c r="B29" s="89" t="s">
        <v>55</v>
      </c>
      <c r="C29" s="89"/>
      <c r="D29" s="89"/>
      <c r="E29" s="89"/>
      <c r="F29" s="5"/>
      <c r="G29" s="101"/>
      <c r="H29" s="102"/>
      <c r="I29" s="102"/>
      <c r="J29" s="103" t="str">
        <f>IF(G29="","",ROUNDDOWN(($G$21+SUM($G$27:G29))/1.1*0.1,0)-$J$21-SUM($J$27:J28))</f>
        <v/>
      </c>
      <c r="K29" s="104"/>
      <c r="L29" s="104"/>
      <c r="M29" s="105"/>
      <c r="N29" s="31"/>
      <c r="O29" s="22"/>
      <c r="Q29" s="28" t="s">
        <v>44</v>
      </c>
    </row>
    <row r="30" spans="2:17" ht="24" hidden="1" customHeight="1" outlineLevel="1" x14ac:dyDescent="0.2">
      <c r="B30" s="89" t="s">
        <v>56</v>
      </c>
      <c r="C30" s="89"/>
      <c r="D30" s="89"/>
      <c r="E30" s="89"/>
      <c r="F30" s="5"/>
      <c r="G30" s="90"/>
      <c r="H30" s="91"/>
      <c r="I30" s="91"/>
      <c r="J30" s="92" t="str">
        <f>IF(G30="","",ROUNDDOWN(($G$21+SUM($G$27:G30))/1.1*0.1,0)-$J$21-SUM($J$27:J29))</f>
        <v/>
      </c>
      <c r="K30" s="93"/>
      <c r="L30" s="93"/>
      <c r="M30" s="94"/>
      <c r="N30" s="31"/>
      <c r="O30" s="22"/>
    </row>
    <row r="31" spans="2:17" ht="24" hidden="1" customHeight="1" outlineLevel="1" x14ac:dyDescent="0.2">
      <c r="B31" s="89" t="s">
        <v>57</v>
      </c>
      <c r="C31" s="89"/>
      <c r="D31" s="89"/>
      <c r="E31" s="89"/>
      <c r="F31" s="5"/>
      <c r="G31" s="90"/>
      <c r="H31" s="91"/>
      <c r="I31" s="91"/>
      <c r="J31" s="92" t="str">
        <f>IF(G31="","",ROUNDDOWN(($G$21+SUM($G$27:G31))/1.1*0.1,0)-$J$21-SUM($J$27:J30))</f>
        <v/>
      </c>
      <c r="K31" s="93"/>
      <c r="L31" s="93"/>
      <c r="M31" s="94"/>
      <c r="N31" s="31"/>
      <c r="O31" s="22"/>
    </row>
    <row r="32" spans="2:17" ht="24" hidden="1" customHeight="1" outlineLevel="1" x14ac:dyDescent="0.2">
      <c r="B32" s="89" t="s">
        <v>52</v>
      </c>
      <c r="C32" s="89"/>
      <c r="D32" s="89"/>
      <c r="E32" s="89"/>
      <c r="F32" s="5"/>
      <c r="G32" s="90"/>
      <c r="H32" s="91"/>
      <c r="I32" s="91"/>
      <c r="J32" s="92" t="str">
        <f>IF(G32="","",ROUNDDOWN(($G$21+SUM($G$27:G32))/1.1*0.1,0)-$J$21-SUM($J$27:J31))</f>
        <v/>
      </c>
      <c r="K32" s="93"/>
      <c r="L32" s="93"/>
      <c r="M32" s="94"/>
      <c r="N32" s="31"/>
      <c r="O32" s="22"/>
    </row>
    <row r="33" spans="2:18" ht="24" hidden="1" customHeight="1" outlineLevel="1" x14ac:dyDescent="0.2">
      <c r="B33" s="89" t="s">
        <v>58</v>
      </c>
      <c r="C33" s="89"/>
      <c r="D33" s="89"/>
      <c r="E33" s="89"/>
      <c r="F33" s="5"/>
      <c r="G33" s="90"/>
      <c r="H33" s="91"/>
      <c r="I33" s="91"/>
      <c r="J33" s="92" t="str">
        <f>IF(G33="","",ROUNDDOWN(($G$21+SUM($G$27:G33))/1.1*0.1,0)-$J$21-SUM($J$27:J32))</f>
        <v/>
      </c>
      <c r="K33" s="93"/>
      <c r="L33" s="93"/>
      <c r="M33" s="94"/>
      <c r="N33" s="31"/>
      <c r="O33" s="22"/>
    </row>
    <row r="34" spans="2:18" ht="24" hidden="1" customHeight="1" outlineLevel="1" x14ac:dyDescent="0.2">
      <c r="B34" s="89" t="s">
        <v>59</v>
      </c>
      <c r="C34" s="89"/>
      <c r="D34" s="89"/>
      <c r="E34" s="89"/>
      <c r="F34" s="5"/>
      <c r="G34" s="90"/>
      <c r="H34" s="91"/>
      <c r="I34" s="91"/>
      <c r="J34" s="92" t="str">
        <f>IF(G34="","",ROUNDDOWN(($G$21+SUM($G$27:G34))/1.1*0.1,0)-$J$21-SUM($J$27:J33))</f>
        <v/>
      </c>
      <c r="K34" s="93"/>
      <c r="L34" s="93"/>
      <c r="M34" s="94"/>
      <c r="N34" s="31"/>
      <c r="O34" s="22"/>
    </row>
    <row r="35" spans="2:18" ht="24" hidden="1" customHeight="1" outlineLevel="1" x14ac:dyDescent="0.2">
      <c r="B35" s="89" t="s">
        <v>60</v>
      </c>
      <c r="C35" s="89"/>
      <c r="D35" s="89"/>
      <c r="E35" s="89"/>
      <c r="F35" s="5"/>
      <c r="G35" s="90"/>
      <c r="H35" s="91"/>
      <c r="I35" s="91"/>
      <c r="J35" s="92" t="str">
        <f>IF(G35="","",ROUNDDOWN(($G$21+SUM($G$27:G35))/1.1*0.1,0)-$J$21-SUM($J$27:J34))</f>
        <v/>
      </c>
      <c r="K35" s="93"/>
      <c r="L35" s="93"/>
      <c r="M35" s="94"/>
      <c r="N35" s="31"/>
      <c r="O35" s="22"/>
    </row>
    <row r="36" spans="2:18" ht="24" hidden="1" customHeight="1" collapsed="1" thickBot="1" x14ac:dyDescent="0.25">
      <c r="B36" s="95"/>
      <c r="C36" s="95"/>
      <c r="D36" s="95"/>
      <c r="E36" s="95"/>
      <c r="F36" s="8"/>
      <c r="G36" s="96"/>
      <c r="H36" s="97"/>
      <c r="I36" s="97"/>
      <c r="J36" s="98" t="str">
        <f>IF(G36="","",ROUNDDOWN(($G$21+SUM($G$27:G36))/1.1*0.1,0)-$J$21-SUM($J$27:J35))</f>
        <v/>
      </c>
      <c r="K36" s="99"/>
      <c r="L36" s="99"/>
      <c r="M36" s="100"/>
      <c r="N36" s="32"/>
      <c r="O36" s="33"/>
    </row>
    <row r="37" spans="2:18" ht="26.25" customHeight="1" thickTop="1" x14ac:dyDescent="0.15">
      <c r="B37" s="71" t="s">
        <v>50</v>
      </c>
      <c r="C37" s="71"/>
      <c r="D37" s="71"/>
      <c r="E37" s="71"/>
      <c r="F37" s="7"/>
      <c r="G37" s="72">
        <f>$G$21+SUM(G27:I35)</f>
        <v>0</v>
      </c>
      <c r="H37" s="73"/>
      <c r="I37" s="73"/>
      <c r="J37" s="74">
        <f>$J$21+SUM(J27:M36)</f>
        <v>0</v>
      </c>
      <c r="K37" s="73"/>
      <c r="L37" s="73"/>
      <c r="M37" s="73"/>
      <c r="N37" s="75" t="s">
        <v>36</v>
      </c>
      <c r="O37" s="76"/>
      <c r="R37" s="36">
        <f>+G37/1.1*0.1</f>
        <v>0</v>
      </c>
    </row>
    <row r="38" spans="2:18" ht="6" customHeight="1" x14ac:dyDescent="0.15"/>
    <row r="39" spans="2:18" ht="52.5" customHeight="1" x14ac:dyDescent="0.15">
      <c r="B39" s="78" t="s">
        <v>62</v>
      </c>
      <c r="C39" s="79"/>
      <c r="D39" s="79"/>
      <c r="E39" s="80"/>
      <c r="F39" s="48"/>
      <c r="G39" s="81"/>
      <c r="H39" s="81"/>
      <c r="I39" s="81"/>
      <c r="J39" s="81"/>
      <c r="K39" s="81"/>
      <c r="L39" s="81"/>
      <c r="M39" s="81"/>
      <c r="N39" s="81"/>
      <c r="O39" s="82"/>
      <c r="Q39" s="28" t="s">
        <v>75</v>
      </c>
    </row>
    <row r="40" spans="2:18" s="9" customFormat="1" ht="54" customHeight="1" x14ac:dyDescent="0.4">
      <c r="B40" s="83" t="s">
        <v>63</v>
      </c>
      <c r="C40" s="83"/>
      <c r="D40" s="83"/>
      <c r="E40" s="83"/>
      <c r="F40" s="49"/>
      <c r="G40" s="56"/>
      <c r="H40" s="57"/>
      <c r="I40" s="57"/>
      <c r="J40" s="57"/>
      <c r="K40" s="57"/>
      <c r="L40" s="57"/>
      <c r="M40" s="57"/>
      <c r="N40" s="57"/>
      <c r="O40" s="57"/>
      <c r="Q40" s="28" t="s">
        <v>74</v>
      </c>
    </row>
    <row r="41" spans="2:18" ht="26.25" customHeight="1" x14ac:dyDescent="0.15">
      <c r="B41" s="55" t="s">
        <v>64</v>
      </c>
      <c r="C41" s="55"/>
      <c r="D41" s="55"/>
      <c r="E41" s="55"/>
      <c r="F41" s="47"/>
      <c r="G41" s="56"/>
      <c r="H41" s="57"/>
      <c r="I41" s="57"/>
      <c r="J41" s="57"/>
      <c r="K41" s="57"/>
      <c r="L41" s="57"/>
      <c r="M41" s="57"/>
      <c r="N41" s="57"/>
      <c r="O41" s="57"/>
      <c r="Q41" s="28" t="s">
        <v>67</v>
      </c>
    </row>
    <row r="42" spans="2:18" ht="26.25" customHeight="1" x14ac:dyDescent="0.15">
      <c r="B42" s="55" t="s">
        <v>65</v>
      </c>
      <c r="C42" s="55"/>
      <c r="D42" s="55"/>
      <c r="E42" s="55"/>
      <c r="F42" s="47"/>
      <c r="G42" s="56"/>
      <c r="H42" s="57"/>
      <c r="I42" s="57"/>
      <c r="J42" s="57"/>
      <c r="K42" s="57"/>
      <c r="L42" s="57"/>
      <c r="M42" s="57"/>
      <c r="N42" s="57"/>
      <c r="O42" s="57"/>
      <c r="Q42" s="28" t="s">
        <v>68</v>
      </c>
    </row>
    <row r="43" spans="2:18" ht="20.25" hidden="1" customHeight="1" x14ac:dyDescent="0.15">
      <c r="B43" s="84" t="s">
        <v>21</v>
      </c>
      <c r="C43" s="85"/>
      <c r="D43" s="85"/>
      <c r="E43" s="86"/>
      <c r="F43" s="5"/>
      <c r="G43" s="42" t="s">
        <v>22</v>
      </c>
      <c r="H43" s="87"/>
      <c r="I43" s="87"/>
      <c r="J43" s="23" t="s">
        <v>23</v>
      </c>
      <c r="K43" s="88" t="s">
        <v>24</v>
      </c>
      <c r="L43" s="88"/>
      <c r="M43" s="87"/>
      <c r="N43" s="87"/>
      <c r="O43" s="24"/>
      <c r="Q43" s="28" t="s">
        <v>47</v>
      </c>
    </row>
    <row r="44" spans="2:18" ht="6.75" customHeight="1" x14ac:dyDescent="0.15"/>
    <row r="45" spans="2:18" x14ac:dyDescent="0.15">
      <c r="B45" s="11" t="s">
        <v>25</v>
      </c>
    </row>
    <row r="46" spans="2:18" ht="18.75" customHeight="1" x14ac:dyDescent="0.15">
      <c r="B46" s="77" t="s">
        <v>28</v>
      </c>
      <c r="C46" s="48"/>
      <c r="D46" s="56"/>
      <c r="E46" s="57"/>
      <c r="F46" s="57"/>
      <c r="G46" s="57"/>
      <c r="H46" s="66"/>
      <c r="I46" s="67"/>
      <c r="J46" s="58" t="s">
        <v>26</v>
      </c>
      <c r="K46" s="59"/>
      <c r="L46" s="50"/>
      <c r="M46" s="56"/>
      <c r="N46" s="66"/>
      <c r="O46" s="67"/>
    </row>
    <row r="47" spans="2:18" x14ac:dyDescent="0.15">
      <c r="B47" s="77"/>
      <c r="C47" s="53"/>
      <c r="D47" s="56"/>
      <c r="E47" s="57"/>
      <c r="F47" s="57"/>
      <c r="G47" s="57"/>
      <c r="H47" s="66"/>
      <c r="I47" s="67"/>
      <c r="J47" s="60"/>
      <c r="K47" s="61"/>
      <c r="L47" s="51"/>
      <c r="M47" s="56"/>
      <c r="N47" s="66"/>
      <c r="O47" s="67"/>
    </row>
    <row r="48" spans="2:18" x14ac:dyDescent="0.15">
      <c r="B48" s="77"/>
      <c r="C48" s="54"/>
      <c r="D48" s="56"/>
      <c r="E48" s="57"/>
      <c r="F48" s="57"/>
      <c r="G48" s="57"/>
      <c r="H48" s="66"/>
      <c r="I48" s="67"/>
      <c r="J48" s="62"/>
      <c r="K48" s="63"/>
      <c r="L48" s="52"/>
      <c r="M48" s="56"/>
      <c r="N48" s="66"/>
      <c r="O48" s="67"/>
      <c r="R48" s="27"/>
    </row>
    <row r="49" spans="2:18" ht="30" customHeight="1" x14ac:dyDescent="0.15">
      <c r="B49" s="6" t="s">
        <v>29</v>
      </c>
      <c r="C49" s="47"/>
      <c r="D49" s="67"/>
      <c r="E49" s="68"/>
      <c r="F49" s="68"/>
      <c r="G49" s="68"/>
      <c r="H49" s="68"/>
      <c r="I49" s="68"/>
      <c r="J49" s="64" t="s">
        <v>27</v>
      </c>
      <c r="K49" s="65"/>
      <c r="L49" s="49"/>
      <c r="M49" s="69"/>
      <c r="N49" s="70"/>
      <c r="O49" s="70"/>
      <c r="R49" s="27" t="s">
        <v>45</v>
      </c>
    </row>
    <row r="50" spans="2:18" x14ac:dyDescent="0.15">
      <c r="B50" s="10" t="s">
        <v>30</v>
      </c>
      <c r="C50" s="48"/>
      <c r="D50" s="56"/>
      <c r="E50" s="57"/>
      <c r="F50" s="57"/>
      <c r="G50" s="57"/>
      <c r="H50" s="57"/>
      <c r="I50" s="57"/>
      <c r="J50" s="57"/>
      <c r="K50" s="57"/>
      <c r="L50" s="57"/>
      <c r="M50" s="57"/>
      <c r="N50" s="57"/>
      <c r="O50" s="57"/>
    </row>
    <row r="51" spans="2:18" x14ac:dyDescent="0.15">
      <c r="B51" s="26" t="s">
        <v>31</v>
      </c>
      <c r="C51" s="54"/>
      <c r="D51" s="56"/>
      <c r="E51" s="57"/>
      <c r="F51" s="57"/>
      <c r="G51" s="57"/>
      <c r="H51" s="57"/>
      <c r="I51" s="57"/>
      <c r="J51" s="57"/>
      <c r="K51" s="57"/>
      <c r="L51" s="57"/>
      <c r="M51" s="57"/>
      <c r="N51" s="57"/>
      <c r="O51" s="57"/>
    </row>
    <row r="52" spans="2:18" x14ac:dyDescent="0.15">
      <c r="B52" s="10" t="s">
        <v>30</v>
      </c>
      <c r="C52" s="48"/>
      <c r="D52" s="56"/>
      <c r="E52" s="57"/>
      <c r="F52" s="57"/>
      <c r="G52" s="57"/>
      <c r="H52" s="57"/>
      <c r="I52" s="57"/>
      <c r="J52" s="57"/>
      <c r="K52" s="57"/>
      <c r="L52" s="57"/>
      <c r="M52" s="57"/>
      <c r="N52" s="57"/>
      <c r="O52" s="57"/>
    </row>
    <row r="53" spans="2:18" x14ac:dyDescent="0.15">
      <c r="B53" s="13" t="s">
        <v>32</v>
      </c>
      <c r="C53" s="54"/>
      <c r="D53" s="56"/>
      <c r="E53" s="57"/>
      <c r="F53" s="57"/>
      <c r="G53" s="57"/>
      <c r="H53" s="57"/>
      <c r="I53" s="57"/>
      <c r="J53" s="57"/>
      <c r="K53" s="57"/>
      <c r="L53" s="57"/>
      <c r="M53" s="57"/>
      <c r="N53" s="57"/>
      <c r="O53" s="57"/>
    </row>
    <row r="54" spans="2:18" x14ac:dyDescent="0.15">
      <c r="B54" s="1" t="s">
        <v>33</v>
      </c>
    </row>
  </sheetData>
  <sheetProtection password="ED69" sheet="1" formatRows="0" selectLockedCells="1"/>
  <mergeCells count="85">
    <mergeCell ref="B28:E28"/>
    <mergeCell ref="G28:I28"/>
    <mergeCell ref="J28:M28"/>
    <mergeCell ref="B22:E22"/>
    <mergeCell ref="B23:E23"/>
    <mergeCell ref="B24:E24"/>
    <mergeCell ref="G25:I25"/>
    <mergeCell ref="J25:M25"/>
    <mergeCell ref="J21:M21"/>
    <mergeCell ref="J20:M20"/>
    <mergeCell ref="G27:I27"/>
    <mergeCell ref="J27:M27"/>
    <mergeCell ref="B21:E21"/>
    <mergeCell ref="G20:I20"/>
    <mergeCell ref="B20:E20"/>
    <mergeCell ref="G21:I21"/>
    <mergeCell ref="G23:I23"/>
    <mergeCell ref="G22:I22"/>
    <mergeCell ref="J23:M23"/>
    <mergeCell ref="J22:M22"/>
    <mergeCell ref="B27:E27"/>
    <mergeCell ref="G24:I24"/>
    <mergeCell ref="J24:M24"/>
    <mergeCell ref="B25:E25"/>
    <mergeCell ref="N2:O2"/>
    <mergeCell ref="K10:O10"/>
    <mergeCell ref="K11:N11"/>
    <mergeCell ref="N3:O3"/>
    <mergeCell ref="N7:O7"/>
    <mergeCell ref="H17:K17"/>
    <mergeCell ref="I18:K18"/>
    <mergeCell ref="I8:I9"/>
    <mergeCell ref="J8:J9"/>
    <mergeCell ref="K8:O9"/>
    <mergeCell ref="B29:E29"/>
    <mergeCell ref="G29:I29"/>
    <mergeCell ref="J29:M29"/>
    <mergeCell ref="B30:E30"/>
    <mergeCell ref="G30:I30"/>
    <mergeCell ref="J30:M30"/>
    <mergeCell ref="B31:E31"/>
    <mergeCell ref="G31:I31"/>
    <mergeCell ref="J31:M31"/>
    <mergeCell ref="B32:E32"/>
    <mergeCell ref="G32:I32"/>
    <mergeCell ref="J32:M32"/>
    <mergeCell ref="B33:E33"/>
    <mergeCell ref="G33:I33"/>
    <mergeCell ref="J33:M33"/>
    <mergeCell ref="B34:E34"/>
    <mergeCell ref="G34:I34"/>
    <mergeCell ref="J34:M34"/>
    <mergeCell ref="B35:E35"/>
    <mergeCell ref="G35:I35"/>
    <mergeCell ref="J35:M35"/>
    <mergeCell ref="B36:E36"/>
    <mergeCell ref="G36:I36"/>
    <mergeCell ref="J36:M36"/>
    <mergeCell ref="B37:E37"/>
    <mergeCell ref="G37:I37"/>
    <mergeCell ref="J37:M37"/>
    <mergeCell ref="N37:O37"/>
    <mergeCell ref="B46:B48"/>
    <mergeCell ref="B39:E39"/>
    <mergeCell ref="G39:O39"/>
    <mergeCell ref="B40:E40"/>
    <mergeCell ref="B41:E41"/>
    <mergeCell ref="B43:E43"/>
    <mergeCell ref="G41:O41"/>
    <mergeCell ref="G40:O40"/>
    <mergeCell ref="H43:I43"/>
    <mergeCell ref="K43:L43"/>
    <mergeCell ref="M43:N43"/>
    <mergeCell ref="G42:O42"/>
    <mergeCell ref="B42:E42"/>
    <mergeCell ref="D50:O51"/>
    <mergeCell ref="D52:O53"/>
    <mergeCell ref="J46:K48"/>
    <mergeCell ref="J49:K49"/>
    <mergeCell ref="M46:N48"/>
    <mergeCell ref="O46:O48"/>
    <mergeCell ref="D46:H48"/>
    <mergeCell ref="I46:I48"/>
    <mergeCell ref="D49:I49"/>
    <mergeCell ref="M49:O49"/>
  </mergeCells>
  <phoneticPr fontId="1"/>
  <dataValidations count="4">
    <dataValidation type="list" allowBlank="1" showInputMessage="1" showErrorMessage="1" sqref="N21:N25">
      <formula1>",〇"</formula1>
    </dataValidation>
    <dataValidation type="list" allowBlank="1" showInputMessage="1" showErrorMessage="1" sqref="N27:N36">
      <formula1>"〇"</formula1>
    </dataValidation>
    <dataValidation type="whole" operator="notEqual" allowBlank="1" showInputMessage="1" showErrorMessage="1" sqref="G27:I35 G21:I21">
      <formula1>0</formula1>
    </dataValidation>
    <dataValidation type="whole" allowBlank="1" showInputMessage="1" showErrorMessage="1" sqref="O25">
      <formula1>1</formula1>
      <formula2>2</formula2>
    </dataValidation>
  </dataValidations>
  <printOptions horizontalCentered="1"/>
  <pageMargins left="0.23622047244094491" right="0.23622047244094491" top="0.74803149606299213" bottom="0.74803149606299213" header="0.31496062992125984" footer="0.31496062992125984"/>
  <pageSetup paperSize="9" scale="88" orientation="portrait" blackAndWhite="1" cellComments="asDisplayed" r:id="rId1"/>
  <ignoredErrors>
    <ignoredError sqref="J2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037" r:id="rId4" name="Group Box 13">
              <controlPr defaultSize="0" print="0" autoFill="0" autoPict="0">
                <anchor moveWithCells="1">
                  <from>
                    <xdr:col>7</xdr:col>
                    <xdr:colOff>476250</xdr:colOff>
                    <xdr:row>44</xdr:row>
                    <xdr:rowOff>38100</xdr:rowOff>
                  </from>
                  <to>
                    <xdr:col>9</xdr:col>
                    <xdr:colOff>9525</xdr:colOff>
                    <xdr:row>48</xdr:row>
                    <xdr:rowOff>19050</xdr:rowOff>
                  </to>
                </anchor>
              </controlPr>
            </control>
          </mc:Choice>
        </mc:AlternateContent>
        <mc:AlternateContent xmlns:mc="http://schemas.openxmlformats.org/markup-compatibility/2006">
          <mc:Choice Requires="x14">
            <control shapeId="1038" r:id="rId5" name="Group Box 14">
              <controlPr defaultSize="0" autoFill="0" autoPict="0">
                <anchor moveWithCells="1">
                  <from>
                    <xdr:col>13</xdr:col>
                    <xdr:colOff>657225</xdr:colOff>
                    <xdr:row>44</xdr:row>
                    <xdr:rowOff>85725</xdr:rowOff>
                  </from>
                  <to>
                    <xdr:col>15</xdr:col>
                    <xdr:colOff>76200</xdr:colOff>
                    <xdr:row>48</xdr:row>
                    <xdr:rowOff>76200</xdr:rowOff>
                  </to>
                </anchor>
              </controlPr>
            </control>
          </mc:Choice>
        </mc:AlternateContent>
        <mc:AlternateContent xmlns:mc="http://schemas.openxmlformats.org/markup-compatibility/2006">
          <mc:Choice Requires="x14">
            <control shapeId="1039" r:id="rId6" name="Option Button 15">
              <controlPr defaultSize="0" autoFill="0" autoLine="0" autoPict="0">
                <anchor moveWithCells="1">
                  <from>
                    <xdr:col>14</xdr:col>
                    <xdr:colOff>76200</xdr:colOff>
                    <xdr:row>45</xdr:row>
                    <xdr:rowOff>9525</xdr:rowOff>
                  </from>
                  <to>
                    <xdr:col>14</xdr:col>
                    <xdr:colOff>809625</xdr:colOff>
                    <xdr:row>45</xdr:row>
                    <xdr:rowOff>180975</xdr:rowOff>
                  </to>
                </anchor>
              </controlPr>
            </control>
          </mc:Choice>
        </mc:AlternateContent>
        <mc:AlternateContent xmlns:mc="http://schemas.openxmlformats.org/markup-compatibility/2006">
          <mc:Choice Requires="x14">
            <control shapeId="1040" r:id="rId7" name="Option Button 16">
              <controlPr defaultSize="0" autoFill="0" autoLine="0" autoPict="0">
                <anchor moveWithCells="1">
                  <from>
                    <xdr:col>14</xdr:col>
                    <xdr:colOff>76200</xdr:colOff>
                    <xdr:row>45</xdr:row>
                    <xdr:rowOff>200025</xdr:rowOff>
                  </from>
                  <to>
                    <xdr:col>15</xdr:col>
                    <xdr:colOff>9525</xdr:colOff>
                    <xdr:row>46</xdr:row>
                    <xdr:rowOff>152400</xdr:rowOff>
                  </to>
                </anchor>
              </controlPr>
            </control>
          </mc:Choice>
        </mc:AlternateContent>
        <mc:AlternateContent xmlns:mc="http://schemas.openxmlformats.org/markup-compatibility/2006">
          <mc:Choice Requires="x14">
            <control shapeId="1041" r:id="rId8" name="Option Button 17">
              <controlPr defaultSize="0" autoFill="0" autoLine="0" autoPict="0">
                <anchor moveWithCells="1">
                  <from>
                    <xdr:col>14</xdr:col>
                    <xdr:colOff>76200</xdr:colOff>
                    <xdr:row>46</xdr:row>
                    <xdr:rowOff>161925</xdr:rowOff>
                  </from>
                  <to>
                    <xdr:col>14</xdr:col>
                    <xdr:colOff>819150</xdr:colOff>
                    <xdr:row>48</xdr:row>
                    <xdr:rowOff>0</xdr:rowOff>
                  </to>
                </anchor>
              </controlPr>
            </control>
          </mc:Choice>
        </mc:AlternateContent>
        <mc:AlternateContent xmlns:mc="http://schemas.openxmlformats.org/markup-compatibility/2006">
          <mc:Choice Requires="x14">
            <control shapeId="1042" r:id="rId9" name="Option Button 18">
              <controlPr defaultSize="0" autoFill="0" autoLine="0" autoPict="0">
                <anchor moveWithCells="1">
                  <from>
                    <xdr:col>7</xdr:col>
                    <xdr:colOff>609600</xdr:colOff>
                    <xdr:row>44</xdr:row>
                    <xdr:rowOff>152400</xdr:rowOff>
                  </from>
                  <to>
                    <xdr:col>8</xdr:col>
                    <xdr:colOff>657225</xdr:colOff>
                    <xdr:row>45</xdr:row>
                    <xdr:rowOff>190500</xdr:rowOff>
                  </to>
                </anchor>
              </controlPr>
            </control>
          </mc:Choice>
        </mc:AlternateContent>
        <mc:AlternateContent xmlns:mc="http://schemas.openxmlformats.org/markup-compatibility/2006">
          <mc:Choice Requires="x14">
            <control shapeId="1043" r:id="rId10" name="Option Button 19">
              <controlPr defaultSize="0" autoFill="0" autoLine="0" autoPict="0">
                <anchor moveWithCells="1">
                  <from>
                    <xdr:col>7</xdr:col>
                    <xdr:colOff>609600</xdr:colOff>
                    <xdr:row>45</xdr:row>
                    <xdr:rowOff>152400</xdr:rowOff>
                  </from>
                  <to>
                    <xdr:col>8</xdr:col>
                    <xdr:colOff>657225</xdr:colOff>
                    <xdr:row>46</xdr:row>
                    <xdr:rowOff>152400</xdr:rowOff>
                  </to>
                </anchor>
              </controlPr>
            </control>
          </mc:Choice>
        </mc:AlternateContent>
        <mc:AlternateContent xmlns:mc="http://schemas.openxmlformats.org/markup-compatibility/2006">
          <mc:Choice Requires="x14">
            <control shapeId="1044" r:id="rId11" name="Option Button 20">
              <controlPr defaultSize="0" autoFill="0" autoLine="0" autoPict="0">
                <anchor moveWithCells="1">
                  <from>
                    <xdr:col>7</xdr:col>
                    <xdr:colOff>609600</xdr:colOff>
                    <xdr:row>46</xdr:row>
                    <xdr:rowOff>142875</xdr:rowOff>
                  </from>
                  <to>
                    <xdr:col>8</xdr:col>
                    <xdr:colOff>657225</xdr:colOff>
                    <xdr:row>48</xdr:row>
                    <xdr:rowOff>9525</xdr:rowOff>
                  </to>
                </anchor>
              </controlPr>
            </control>
          </mc:Choice>
        </mc:AlternateContent>
        <mc:AlternateContent xmlns:mc="http://schemas.openxmlformats.org/markup-compatibility/2006">
          <mc:Choice Requires="x14">
            <control shapeId="1048" r:id="rId12" name="Option Button 24">
              <controlPr defaultSize="0" autoFill="0" autoLine="0" autoPict="0">
                <anchor moveWithCells="1">
                  <from>
                    <xdr:col>4</xdr:col>
                    <xdr:colOff>38100</xdr:colOff>
                    <xdr:row>48</xdr:row>
                    <xdr:rowOff>47625</xdr:rowOff>
                  </from>
                  <to>
                    <xdr:col>6</xdr:col>
                    <xdr:colOff>342900</xdr:colOff>
                    <xdr:row>48</xdr:row>
                    <xdr:rowOff>323850</xdr:rowOff>
                  </to>
                </anchor>
              </controlPr>
            </control>
          </mc:Choice>
        </mc:AlternateContent>
        <mc:AlternateContent xmlns:mc="http://schemas.openxmlformats.org/markup-compatibility/2006">
          <mc:Choice Requires="x14">
            <control shapeId="1049" r:id="rId13" name="Option Button 25">
              <controlPr defaultSize="0" autoFill="0" autoLine="0" autoPict="0">
                <anchor moveWithCells="1">
                  <from>
                    <xdr:col>6</xdr:col>
                    <xdr:colOff>495300</xdr:colOff>
                    <xdr:row>48</xdr:row>
                    <xdr:rowOff>66675</xdr:rowOff>
                  </from>
                  <to>
                    <xdr:col>7</xdr:col>
                    <xdr:colOff>171450</xdr:colOff>
                    <xdr:row>48</xdr:row>
                    <xdr:rowOff>314325</xdr:rowOff>
                  </to>
                </anchor>
              </controlPr>
            </control>
          </mc:Choice>
        </mc:AlternateContent>
        <mc:AlternateContent xmlns:mc="http://schemas.openxmlformats.org/markup-compatibility/2006">
          <mc:Choice Requires="x14">
            <control shapeId="1050" r:id="rId14" name="Option Button 26">
              <controlPr defaultSize="0" autoFill="0" autoLine="0" autoPict="0">
                <anchor moveWithCells="1">
                  <from>
                    <xdr:col>7</xdr:col>
                    <xdr:colOff>381000</xdr:colOff>
                    <xdr:row>48</xdr:row>
                    <xdr:rowOff>47625</xdr:rowOff>
                  </from>
                  <to>
                    <xdr:col>8</xdr:col>
                    <xdr:colOff>333375</xdr:colOff>
                    <xdr:row>48</xdr:row>
                    <xdr:rowOff>323850</xdr:rowOff>
                  </to>
                </anchor>
              </controlPr>
            </control>
          </mc:Choice>
        </mc:AlternateContent>
        <mc:AlternateContent xmlns:mc="http://schemas.openxmlformats.org/markup-compatibility/2006">
          <mc:Choice Requires="x14">
            <control shapeId="1051" r:id="rId15" name="Group Box 27">
              <controlPr defaultSize="0" autoFill="0" autoPict="0">
                <anchor moveWithCells="1">
                  <from>
                    <xdr:col>3</xdr:col>
                    <xdr:colOff>171450</xdr:colOff>
                    <xdr:row>48</xdr:row>
                    <xdr:rowOff>28575</xdr:rowOff>
                  </from>
                  <to>
                    <xdr:col>8</xdr:col>
                    <xdr:colOff>561975</xdr:colOff>
                    <xdr:row>48</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B1:R54"/>
  <sheetViews>
    <sheetView showGridLines="0" zoomScale="75" zoomScaleNormal="75" workbookViewId="0">
      <selection activeCell="N3" sqref="N3:O3"/>
    </sheetView>
  </sheetViews>
  <sheetFormatPr defaultRowHeight="13.5" outlineLevelRow="1" x14ac:dyDescent="0.15"/>
  <cols>
    <col min="1" max="1" width="1" style="1" customWidth="1"/>
    <col min="2" max="2" width="14.125" style="1" customWidth="1"/>
    <col min="3" max="3" width="0.875" style="1" customWidth="1"/>
    <col min="4" max="4" width="4.375" style="1" customWidth="1"/>
    <col min="5" max="5" width="6.125" style="1" customWidth="1"/>
    <col min="6" max="6" width="0.875" style="1" customWidth="1"/>
    <col min="7" max="7" width="14.25" style="1" customWidth="1"/>
    <col min="8" max="8" width="9" style="1" customWidth="1"/>
    <col min="9" max="9" width="9.75" style="1" customWidth="1"/>
    <col min="10" max="10" width="2.375" style="1" customWidth="1"/>
    <col min="11" max="11" width="8.375" style="1" customWidth="1"/>
    <col min="12" max="12" width="0.625" style="1" customWidth="1"/>
    <col min="13" max="13" width="11.5" style="1" customWidth="1"/>
    <col min="14" max="14" width="9" style="1" customWidth="1"/>
    <col min="15" max="15" width="11.375" style="1" customWidth="1"/>
    <col min="16" max="16" width="2.625" style="1" customWidth="1"/>
    <col min="17" max="17" width="8.5" style="28" customWidth="1"/>
    <col min="18" max="18" width="70.625" style="9" customWidth="1"/>
    <col min="19" max="16384" width="9" style="1"/>
  </cols>
  <sheetData>
    <row r="1" spans="2:17" ht="21.75" customHeight="1" x14ac:dyDescent="0.15">
      <c r="B1" s="9" t="s">
        <v>49</v>
      </c>
      <c r="Q1" s="27" t="s">
        <v>48</v>
      </c>
    </row>
    <row r="2" spans="2:17" ht="20.100000000000001" customHeight="1" x14ac:dyDescent="0.15">
      <c r="M2" s="12" t="s">
        <v>0</v>
      </c>
      <c r="N2" s="111">
        <v>45292</v>
      </c>
      <c r="O2" s="111"/>
      <c r="Q2" s="28" t="s">
        <v>61</v>
      </c>
    </row>
    <row r="3" spans="2:17" ht="20.100000000000001" customHeight="1" x14ac:dyDescent="0.15">
      <c r="M3" s="12" t="s">
        <v>66</v>
      </c>
      <c r="N3" s="112" t="s">
        <v>72</v>
      </c>
      <c r="O3" s="112"/>
      <c r="Q3" s="28" t="s">
        <v>77</v>
      </c>
    </row>
    <row r="4" spans="2:17" ht="17.25" customHeight="1" x14ac:dyDescent="0.15">
      <c r="B4" s="16" t="s">
        <v>1</v>
      </c>
    </row>
    <row r="5" spans="2:17" ht="17.25" customHeight="1" x14ac:dyDescent="0.15">
      <c r="B5" s="16" t="s">
        <v>89</v>
      </c>
    </row>
    <row r="6" spans="2:17" ht="29.25" customHeight="1" x14ac:dyDescent="0.15">
      <c r="I6" s="16" t="s">
        <v>2</v>
      </c>
      <c r="J6" s="15"/>
    </row>
    <row r="7" spans="2:17" ht="20.25" customHeight="1" x14ac:dyDescent="0.15">
      <c r="I7" s="16" t="s">
        <v>3</v>
      </c>
      <c r="J7" s="15"/>
      <c r="N7" s="113" t="s">
        <v>73</v>
      </c>
      <c r="O7" s="113"/>
      <c r="Q7" s="28" t="s">
        <v>90</v>
      </c>
    </row>
    <row r="8" spans="2:17" x14ac:dyDescent="0.15">
      <c r="I8" s="108" t="s">
        <v>6</v>
      </c>
      <c r="J8" s="109" t="s">
        <v>5</v>
      </c>
      <c r="K8" s="110" t="s">
        <v>78</v>
      </c>
      <c r="L8" s="110"/>
      <c r="M8" s="110"/>
      <c r="N8" s="110"/>
      <c r="O8" s="110"/>
    </row>
    <row r="9" spans="2:17" ht="15.75" customHeight="1" x14ac:dyDescent="0.15">
      <c r="I9" s="108"/>
      <c r="J9" s="109"/>
      <c r="K9" s="110"/>
      <c r="L9" s="110"/>
      <c r="M9" s="110"/>
      <c r="N9" s="110"/>
      <c r="O9" s="110"/>
      <c r="Q9" s="29" t="s">
        <v>38</v>
      </c>
    </row>
    <row r="10" spans="2:17" ht="28.5" customHeight="1" x14ac:dyDescent="0.15">
      <c r="I10" s="16" t="s">
        <v>4</v>
      </c>
      <c r="J10" s="17" t="s">
        <v>5</v>
      </c>
      <c r="K10" s="110" t="s">
        <v>79</v>
      </c>
      <c r="L10" s="110"/>
      <c r="M10" s="110"/>
      <c r="N10" s="110"/>
      <c r="O10" s="110"/>
      <c r="Q10" s="30" t="s">
        <v>39</v>
      </c>
    </row>
    <row r="11" spans="2:17" ht="19.5" customHeight="1" x14ac:dyDescent="0.15">
      <c r="I11" s="16" t="s">
        <v>7</v>
      </c>
      <c r="J11" s="16" t="s">
        <v>5</v>
      </c>
      <c r="K11" s="110" t="s">
        <v>80</v>
      </c>
      <c r="L11" s="110"/>
      <c r="M11" s="110"/>
      <c r="N11" s="110"/>
      <c r="O11" s="34" t="s">
        <v>8</v>
      </c>
    </row>
    <row r="12" spans="2:17" ht="12.75" customHeight="1" x14ac:dyDescent="0.15">
      <c r="O12" s="2" t="s">
        <v>9</v>
      </c>
    </row>
    <row r="13" spans="2:17" ht="4.5" customHeight="1" x14ac:dyDescent="0.15"/>
    <row r="14" spans="2:17" ht="25.5" customHeight="1" x14ac:dyDescent="0.25">
      <c r="H14" s="20" t="s">
        <v>10</v>
      </c>
      <c r="I14" s="3"/>
    </row>
    <row r="15" spans="2:17" ht="6" customHeight="1" x14ac:dyDescent="0.15"/>
    <row r="16" spans="2:17" ht="14.25" customHeight="1" x14ac:dyDescent="0.15">
      <c r="I16" s="4" t="s">
        <v>69</v>
      </c>
    </row>
    <row r="17" spans="2:17" ht="27" customHeight="1" x14ac:dyDescent="0.15">
      <c r="E17" s="19" t="s">
        <v>11</v>
      </c>
      <c r="F17" s="14"/>
      <c r="G17" s="14"/>
      <c r="H17" s="106">
        <f>SUMIF(N21:N36,"〇",G21:I36)</f>
        <v>65000000</v>
      </c>
      <c r="I17" s="106"/>
      <c r="J17" s="106"/>
      <c r="K17" s="106"/>
      <c r="L17" s="14"/>
      <c r="M17" s="14" t="s">
        <v>12</v>
      </c>
      <c r="Q17" s="28" t="s">
        <v>70</v>
      </c>
    </row>
    <row r="18" spans="2:17" ht="23.25" customHeight="1" x14ac:dyDescent="0.15">
      <c r="D18" s="16" t="s">
        <v>13</v>
      </c>
      <c r="F18" s="9"/>
      <c r="G18" s="9"/>
      <c r="H18" s="37"/>
      <c r="I18" s="107">
        <f>SUMIF(N21:N36,"〇",J21:M36)</f>
        <v>5909090</v>
      </c>
      <c r="J18" s="107"/>
      <c r="K18" s="107"/>
      <c r="L18" s="9"/>
      <c r="M18" s="9" t="s">
        <v>34</v>
      </c>
      <c r="Q18" s="28" t="s">
        <v>71</v>
      </c>
    </row>
    <row r="19" spans="2:17" ht="3" customHeight="1" x14ac:dyDescent="0.15"/>
    <row r="20" spans="2:17" ht="21.75" customHeight="1" x14ac:dyDescent="0.15">
      <c r="B20" s="120"/>
      <c r="C20" s="120"/>
      <c r="D20" s="120"/>
      <c r="E20" s="120"/>
      <c r="F20" s="5"/>
      <c r="G20" s="118" t="s">
        <v>35</v>
      </c>
      <c r="H20" s="119"/>
      <c r="I20" s="119"/>
      <c r="J20" s="115" t="s">
        <v>20</v>
      </c>
      <c r="K20" s="115"/>
      <c r="L20" s="115"/>
      <c r="M20" s="115"/>
      <c r="N20" s="18" t="s">
        <v>15</v>
      </c>
      <c r="O20" s="40" t="s">
        <v>19</v>
      </c>
    </row>
    <row r="21" spans="2:17" ht="22.5" customHeight="1" x14ac:dyDescent="0.15">
      <c r="B21" s="117" t="s">
        <v>14</v>
      </c>
      <c r="C21" s="117"/>
      <c r="D21" s="117"/>
      <c r="E21" s="117"/>
      <c r="F21" s="47"/>
      <c r="G21" s="121">
        <v>65000000</v>
      </c>
      <c r="H21" s="122"/>
      <c r="I21" s="122"/>
      <c r="J21" s="114">
        <f>ROUNDDOWN(G21/1.1*0.1,0)</f>
        <v>5909090</v>
      </c>
      <c r="K21" s="114"/>
      <c r="L21" s="114"/>
      <c r="M21" s="114"/>
      <c r="N21" s="31" t="s">
        <v>46</v>
      </c>
      <c r="O21" s="40" t="s">
        <v>16</v>
      </c>
      <c r="Q21" s="28" t="s">
        <v>40</v>
      </c>
    </row>
    <row r="22" spans="2:17" ht="24.75" customHeight="1" x14ac:dyDescent="0.15">
      <c r="B22" s="129">
        <v>1</v>
      </c>
      <c r="C22" s="129"/>
      <c r="D22" s="129"/>
      <c r="E22" s="129"/>
      <c r="F22" s="5"/>
      <c r="G22" s="124" t="str">
        <f>IF(OR($N$21="〇",$O$25&lt;B22+1),"",ROUNDDOWN($G$21/$O$25, -3))</f>
        <v/>
      </c>
      <c r="H22" s="125"/>
      <c r="I22" s="125"/>
      <c r="J22" s="126" t="str">
        <f>IF(G22="","",ROUNDDOWN(G22/11,0))</f>
        <v/>
      </c>
      <c r="K22" s="127"/>
      <c r="L22" s="127"/>
      <c r="M22" s="128"/>
      <c r="N22" s="31"/>
      <c r="O22" s="38" t="s">
        <v>17</v>
      </c>
    </row>
    <row r="23" spans="2:17" ht="25.5" hidden="1" customHeight="1" outlineLevel="1" x14ac:dyDescent="0.2">
      <c r="B23" s="129">
        <v>2</v>
      </c>
      <c r="C23" s="129"/>
      <c r="D23" s="129"/>
      <c r="E23" s="129"/>
      <c r="F23" s="5"/>
      <c r="G23" s="123" t="str">
        <f>IF(OR($N$21="〇",$O$25&lt;B23+1),"",ROUNDDOWN($G$21/$O$25, -3))</f>
        <v/>
      </c>
      <c r="H23" s="123"/>
      <c r="I23" s="124"/>
      <c r="J23" s="126" t="str">
        <f>IF(G23="","",ROUNDDOWN(G23/11,0))</f>
        <v/>
      </c>
      <c r="K23" s="127"/>
      <c r="L23" s="127"/>
      <c r="M23" s="128"/>
      <c r="N23" s="31"/>
      <c r="O23" s="39"/>
    </row>
    <row r="24" spans="2:17" ht="25.5" hidden="1" customHeight="1" outlineLevel="1" x14ac:dyDescent="0.2">
      <c r="B24" s="129">
        <v>3</v>
      </c>
      <c r="C24" s="129"/>
      <c r="D24" s="129"/>
      <c r="E24" s="129"/>
      <c r="F24" s="5"/>
      <c r="G24" s="123" t="str">
        <f>IF(OR($N$21="〇",$O$25&lt;B24+1),"",ROUNDDOWN($G$21/$O$25, -3))</f>
        <v/>
      </c>
      <c r="H24" s="123"/>
      <c r="I24" s="124"/>
      <c r="J24" s="126" t="str">
        <f>IF(G24="","",ROUNDDOWN(G24/11,0))</f>
        <v/>
      </c>
      <c r="K24" s="127"/>
      <c r="L24" s="127"/>
      <c r="M24" s="128"/>
      <c r="N24" s="31"/>
      <c r="O24" s="39"/>
    </row>
    <row r="25" spans="2:17" ht="25.5" customHeight="1" collapsed="1" thickBot="1" x14ac:dyDescent="0.2">
      <c r="B25" s="129">
        <v>2</v>
      </c>
      <c r="C25" s="129"/>
      <c r="D25" s="129"/>
      <c r="E25" s="129"/>
      <c r="F25" s="5"/>
      <c r="G25" s="124" t="str">
        <f>IF(OR($N$21="〇",$O$25={"",1}),"",G21-G22*($O$25-1))</f>
        <v/>
      </c>
      <c r="H25" s="125"/>
      <c r="I25" s="125"/>
      <c r="J25" s="125" t="str">
        <f>IF(G22="","",J21-J22*($O$25-1))</f>
        <v/>
      </c>
      <c r="K25" s="125"/>
      <c r="L25" s="125"/>
      <c r="M25" s="125"/>
      <c r="N25" s="31"/>
      <c r="O25" s="43">
        <v>2</v>
      </c>
      <c r="Q25" s="28" t="s">
        <v>41</v>
      </c>
    </row>
    <row r="26" spans="2:17" ht="18" hidden="1" customHeight="1" x14ac:dyDescent="0.15">
      <c r="B26" s="25" t="s">
        <v>18</v>
      </c>
    </row>
    <row r="27" spans="2:17" ht="24" hidden="1" customHeight="1" x14ac:dyDescent="0.15">
      <c r="B27" s="89" t="s">
        <v>53</v>
      </c>
      <c r="C27" s="89"/>
      <c r="D27" s="89"/>
      <c r="E27" s="89"/>
      <c r="F27" s="5"/>
      <c r="G27" s="101"/>
      <c r="H27" s="102"/>
      <c r="I27" s="102"/>
      <c r="J27" s="116" t="str">
        <f>IF(G27="","",ROUNDDOWN(($G$21+SUM($G$27:G27))/1.1*0.1,0)-$J$21)</f>
        <v/>
      </c>
      <c r="K27" s="116"/>
      <c r="L27" s="116"/>
      <c r="M27" s="116"/>
      <c r="N27" s="31"/>
      <c r="O27" s="21"/>
      <c r="Q27" s="28" t="s">
        <v>42</v>
      </c>
    </row>
    <row r="28" spans="2:17" ht="22.5" hidden="1" customHeight="1" x14ac:dyDescent="0.15">
      <c r="B28" s="89" t="s">
        <v>54</v>
      </c>
      <c r="C28" s="89"/>
      <c r="D28" s="89"/>
      <c r="E28" s="89"/>
      <c r="F28" s="5"/>
      <c r="G28" s="101"/>
      <c r="H28" s="102"/>
      <c r="I28" s="102"/>
      <c r="J28" s="116" t="str">
        <f>IF(G28="","",ROUNDDOWN(($G$21+SUM($G$27:G28))/1.1*0.1,0)-$J$21-SUM($J$27:J27))</f>
        <v/>
      </c>
      <c r="K28" s="116"/>
      <c r="L28" s="116"/>
      <c r="M28" s="116"/>
      <c r="N28" s="31"/>
      <c r="O28" s="21"/>
      <c r="Q28" s="28" t="s">
        <v>43</v>
      </c>
    </row>
    <row r="29" spans="2:17" ht="24" hidden="1" customHeight="1" x14ac:dyDescent="0.15">
      <c r="B29" s="89" t="s">
        <v>55</v>
      </c>
      <c r="C29" s="89"/>
      <c r="D29" s="89"/>
      <c r="E29" s="89"/>
      <c r="F29" s="5"/>
      <c r="G29" s="101"/>
      <c r="H29" s="102"/>
      <c r="I29" s="102"/>
      <c r="J29" s="103" t="str">
        <f>IF(G29="","",ROUNDDOWN(($G$21+SUM($G$27:G29))/1.1*0.1,0)-$J$21-SUM($J$27:J28))</f>
        <v/>
      </c>
      <c r="K29" s="104"/>
      <c r="L29" s="104"/>
      <c r="M29" s="105"/>
      <c r="N29" s="31"/>
      <c r="O29" s="22"/>
      <c r="Q29" s="28" t="s">
        <v>44</v>
      </c>
    </row>
    <row r="30" spans="2:17" ht="24" hidden="1" customHeight="1" outlineLevel="1" x14ac:dyDescent="0.2">
      <c r="B30" s="89" t="s">
        <v>56</v>
      </c>
      <c r="C30" s="89"/>
      <c r="D30" s="89"/>
      <c r="E30" s="89"/>
      <c r="F30" s="5"/>
      <c r="G30" s="90"/>
      <c r="H30" s="91"/>
      <c r="I30" s="91"/>
      <c r="J30" s="92" t="str">
        <f>IF(G30="","",ROUNDDOWN(($G$21+SUM($G$27:G30))/1.1*0.1,0)-$J$21-SUM($J$27:J29))</f>
        <v/>
      </c>
      <c r="K30" s="93"/>
      <c r="L30" s="93"/>
      <c r="M30" s="94"/>
      <c r="N30" s="31"/>
      <c r="O30" s="22"/>
    </row>
    <row r="31" spans="2:17" ht="24" hidden="1" customHeight="1" outlineLevel="1" x14ac:dyDescent="0.2">
      <c r="B31" s="89" t="s">
        <v>57</v>
      </c>
      <c r="C31" s="89"/>
      <c r="D31" s="89"/>
      <c r="E31" s="89"/>
      <c r="F31" s="5"/>
      <c r="G31" s="90"/>
      <c r="H31" s="91"/>
      <c r="I31" s="91"/>
      <c r="J31" s="92" t="str">
        <f>IF(G31="","",ROUNDDOWN(($G$21+SUM($G$27:G31))/1.1*0.1,0)-$J$21-SUM($J$27:J30))</f>
        <v/>
      </c>
      <c r="K31" s="93"/>
      <c r="L31" s="93"/>
      <c r="M31" s="94"/>
      <c r="N31" s="31"/>
      <c r="O31" s="22"/>
    </row>
    <row r="32" spans="2:17" ht="24" hidden="1" customHeight="1" outlineLevel="1" x14ac:dyDescent="0.2">
      <c r="B32" s="89" t="s">
        <v>52</v>
      </c>
      <c r="C32" s="89"/>
      <c r="D32" s="89"/>
      <c r="E32" s="89"/>
      <c r="F32" s="5"/>
      <c r="G32" s="90"/>
      <c r="H32" s="91"/>
      <c r="I32" s="91"/>
      <c r="J32" s="92" t="str">
        <f>IF(G32="","",ROUNDDOWN(($G$21+SUM($G$27:G32))/1.1*0.1,0)-$J$21-SUM($J$27:J31))</f>
        <v/>
      </c>
      <c r="K32" s="93"/>
      <c r="L32" s="93"/>
      <c r="M32" s="94"/>
      <c r="N32" s="31"/>
      <c r="O32" s="22"/>
    </row>
    <row r="33" spans="2:18" ht="24" hidden="1" customHeight="1" outlineLevel="1" x14ac:dyDescent="0.2">
      <c r="B33" s="89" t="s">
        <v>58</v>
      </c>
      <c r="C33" s="89"/>
      <c r="D33" s="89"/>
      <c r="E33" s="89"/>
      <c r="F33" s="5"/>
      <c r="G33" s="90"/>
      <c r="H33" s="91"/>
      <c r="I33" s="91"/>
      <c r="J33" s="92" t="str">
        <f>IF(G33="","",ROUNDDOWN(($G$21+SUM($G$27:G33))/1.1*0.1,0)-$J$21-SUM($J$27:J32))</f>
        <v/>
      </c>
      <c r="K33" s="93"/>
      <c r="L33" s="93"/>
      <c r="M33" s="94"/>
      <c r="N33" s="31"/>
      <c r="O33" s="22"/>
    </row>
    <row r="34" spans="2:18" ht="24" hidden="1" customHeight="1" outlineLevel="1" x14ac:dyDescent="0.2">
      <c r="B34" s="89" t="s">
        <v>59</v>
      </c>
      <c r="C34" s="89"/>
      <c r="D34" s="89"/>
      <c r="E34" s="89"/>
      <c r="F34" s="5"/>
      <c r="G34" s="90"/>
      <c r="H34" s="91"/>
      <c r="I34" s="91"/>
      <c r="J34" s="92" t="str">
        <f>IF(G34="","",ROUNDDOWN(($G$21+SUM($G$27:G34))/1.1*0.1,0)-$J$21-SUM($J$27:J33))</f>
        <v/>
      </c>
      <c r="K34" s="93"/>
      <c r="L34" s="93"/>
      <c r="M34" s="94"/>
      <c r="N34" s="31"/>
      <c r="O34" s="22"/>
    </row>
    <row r="35" spans="2:18" ht="24" hidden="1" customHeight="1" outlineLevel="1" x14ac:dyDescent="0.2">
      <c r="B35" s="89" t="s">
        <v>60</v>
      </c>
      <c r="C35" s="89"/>
      <c r="D35" s="89"/>
      <c r="E35" s="89"/>
      <c r="F35" s="5"/>
      <c r="G35" s="90"/>
      <c r="H35" s="91"/>
      <c r="I35" s="91"/>
      <c r="J35" s="92" t="str">
        <f>IF(G35="","",ROUNDDOWN(($G$21+SUM($G$27:G35))/1.1*0.1,0)-$J$21-SUM($J$27:J34))</f>
        <v/>
      </c>
      <c r="K35" s="93"/>
      <c r="L35" s="93"/>
      <c r="M35" s="94"/>
      <c r="N35" s="31"/>
      <c r="O35" s="22"/>
    </row>
    <row r="36" spans="2:18" ht="24" hidden="1" customHeight="1" collapsed="1" thickBot="1" x14ac:dyDescent="0.25">
      <c r="B36" s="95"/>
      <c r="C36" s="95"/>
      <c r="D36" s="95"/>
      <c r="E36" s="95"/>
      <c r="F36" s="8"/>
      <c r="G36" s="96"/>
      <c r="H36" s="97"/>
      <c r="I36" s="97"/>
      <c r="J36" s="98" t="str">
        <f>IF(G36="","",ROUNDDOWN(($G$21+SUM($G$27:G36))/1.1*0.1,0)-$J$21-SUM($J$27:J35))</f>
        <v/>
      </c>
      <c r="K36" s="99"/>
      <c r="L36" s="99"/>
      <c r="M36" s="100"/>
      <c r="N36" s="32"/>
      <c r="O36" s="33"/>
    </row>
    <row r="37" spans="2:18" ht="26.25" customHeight="1" thickTop="1" x14ac:dyDescent="0.15">
      <c r="B37" s="71" t="s">
        <v>50</v>
      </c>
      <c r="C37" s="71"/>
      <c r="D37" s="71"/>
      <c r="E37" s="71"/>
      <c r="F37" s="7"/>
      <c r="G37" s="72">
        <f>$G$21+SUM(G27:I35)</f>
        <v>65000000</v>
      </c>
      <c r="H37" s="73"/>
      <c r="I37" s="73"/>
      <c r="J37" s="74">
        <f>$J$21+SUM(J27:M36)</f>
        <v>5909090</v>
      </c>
      <c r="K37" s="73"/>
      <c r="L37" s="73"/>
      <c r="M37" s="73"/>
      <c r="N37" s="75" t="s">
        <v>36</v>
      </c>
      <c r="O37" s="76"/>
      <c r="R37" s="36">
        <f>+G37/1.1*0.1</f>
        <v>5909090.9090909092</v>
      </c>
    </row>
    <row r="38" spans="2:18" ht="6" customHeight="1" x14ac:dyDescent="0.15"/>
    <row r="39" spans="2:18" ht="52.5" customHeight="1" x14ac:dyDescent="0.15">
      <c r="B39" s="78" t="s">
        <v>62</v>
      </c>
      <c r="C39" s="79"/>
      <c r="D39" s="79"/>
      <c r="E39" s="80"/>
      <c r="F39" s="48"/>
      <c r="G39" s="130" t="s">
        <v>84</v>
      </c>
      <c r="H39" s="130"/>
      <c r="I39" s="130"/>
      <c r="J39" s="130"/>
      <c r="K39" s="130"/>
      <c r="L39" s="130"/>
      <c r="M39" s="130"/>
      <c r="N39" s="130"/>
      <c r="O39" s="131"/>
      <c r="Q39" s="28" t="s">
        <v>76</v>
      </c>
    </row>
    <row r="40" spans="2:18" s="9" customFormat="1" ht="54" customHeight="1" x14ac:dyDescent="0.4">
      <c r="B40" s="83" t="s">
        <v>63</v>
      </c>
      <c r="C40" s="83"/>
      <c r="D40" s="83"/>
      <c r="E40" s="83"/>
      <c r="F40" s="49"/>
      <c r="G40" s="56" t="s">
        <v>85</v>
      </c>
      <c r="H40" s="57"/>
      <c r="I40" s="57"/>
      <c r="J40" s="57"/>
      <c r="K40" s="57"/>
      <c r="L40" s="57"/>
      <c r="M40" s="57"/>
      <c r="N40" s="57"/>
      <c r="O40" s="57"/>
      <c r="Q40" s="28" t="s">
        <v>74</v>
      </c>
    </row>
    <row r="41" spans="2:18" ht="26.25" customHeight="1" x14ac:dyDescent="0.15">
      <c r="B41" s="55" t="s">
        <v>64</v>
      </c>
      <c r="C41" s="55"/>
      <c r="D41" s="55"/>
      <c r="E41" s="55"/>
      <c r="F41" s="47"/>
      <c r="G41" s="56" t="s">
        <v>81</v>
      </c>
      <c r="H41" s="57"/>
      <c r="I41" s="57"/>
      <c r="J41" s="57"/>
      <c r="K41" s="57"/>
      <c r="L41" s="57"/>
      <c r="M41" s="57"/>
      <c r="N41" s="57"/>
      <c r="O41" s="57"/>
      <c r="Q41" s="28" t="s">
        <v>67</v>
      </c>
    </row>
    <row r="42" spans="2:18" ht="26.25" customHeight="1" x14ac:dyDescent="0.15">
      <c r="B42" s="55" t="s">
        <v>65</v>
      </c>
      <c r="C42" s="55"/>
      <c r="D42" s="55"/>
      <c r="E42" s="55"/>
      <c r="F42" s="47"/>
      <c r="G42" s="56" t="s">
        <v>82</v>
      </c>
      <c r="H42" s="57"/>
      <c r="I42" s="57"/>
      <c r="J42" s="57"/>
      <c r="K42" s="57"/>
      <c r="L42" s="57"/>
      <c r="M42" s="57"/>
      <c r="N42" s="57"/>
      <c r="O42" s="57"/>
      <c r="Q42" s="28" t="s">
        <v>68</v>
      </c>
    </row>
    <row r="43" spans="2:18" ht="20.25" hidden="1" customHeight="1" x14ac:dyDescent="0.15">
      <c r="B43" s="84" t="s">
        <v>21</v>
      </c>
      <c r="C43" s="85"/>
      <c r="D43" s="85"/>
      <c r="E43" s="86"/>
      <c r="F43" s="5"/>
      <c r="G43" s="42" t="s">
        <v>22</v>
      </c>
      <c r="H43" s="87"/>
      <c r="I43" s="87"/>
      <c r="J43" s="23" t="s">
        <v>23</v>
      </c>
      <c r="K43" s="88" t="s">
        <v>24</v>
      </c>
      <c r="L43" s="88"/>
      <c r="M43" s="87"/>
      <c r="N43" s="87"/>
      <c r="O43" s="24"/>
      <c r="Q43" s="28" t="s">
        <v>47</v>
      </c>
    </row>
    <row r="44" spans="2:18" ht="6.75" customHeight="1" x14ac:dyDescent="0.15"/>
    <row r="45" spans="2:18" x14ac:dyDescent="0.15">
      <c r="B45" s="11" t="s">
        <v>25</v>
      </c>
    </row>
    <row r="46" spans="2:18" ht="18.75" customHeight="1" x14ac:dyDescent="0.15">
      <c r="B46" s="77" t="s">
        <v>28</v>
      </c>
      <c r="C46" s="48"/>
      <c r="D46" s="56" t="s">
        <v>88</v>
      </c>
      <c r="E46" s="57"/>
      <c r="F46" s="57"/>
      <c r="G46" s="57"/>
      <c r="H46" s="66"/>
      <c r="I46" s="67"/>
      <c r="J46" s="58" t="s">
        <v>26</v>
      </c>
      <c r="K46" s="59"/>
      <c r="L46" s="50"/>
      <c r="M46" s="56" t="s">
        <v>83</v>
      </c>
      <c r="N46" s="66"/>
      <c r="O46" s="67"/>
    </row>
    <row r="47" spans="2:18" x14ac:dyDescent="0.15">
      <c r="B47" s="77"/>
      <c r="C47" s="53"/>
      <c r="D47" s="56"/>
      <c r="E47" s="57"/>
      <c r="F47" s="57"/>
      <c r="G47" s="57"/>
      <c r="H47" s="66"/>
      <c r="I47" s="67"/>
      <c r="J47" s="60"/>
      <c r="K47" s="61"/>
      <c r="L47" s="51"/>
      <c r="M47" s="56"/>
      <c r="N47" s="66"/>
      <c r="O47" s="67"/>
    </row>
    <row r="48" spans="2:18" x14ac:dyDescent="0.15">
      <c r="B48" s="77"/>
      <c r="C48" s="54"/>
      <c r="D48" s="56"/>
      <c r="E48" s="57"/>
      <c r="F48" s="57"/>
      <c r="G48" s="57"/>
      <c r="H48" s="66"/>
      <c r="I48" s="67"/>
      <c r="J48" s="62"/>
      <c r="K48" s="63"/>
      <c r="L48" s="52"/>
      <c r="M48" s="56"/>
      <c r="N48" s="66"/>
      <c r="O48" s="67"/>
      <c r="R48" s="27"/>
    </row>
    <row r="49" spans="2:18" ht="30" customHeight="1" x14ac:dyDescent="0.15">
      <c r="B49" s="41" t="s">
        <v>29</v>
      </c>
      <c r="C49" s="47"/>
      <c r="D49" s="67"/>
      <c r="E49" s="68"/>
      <c r="F49" s="68"/>
      <c r="G49" s="68"/>
      <c r="H49" s="68"/>
      <c r="I49" s="68"/>
      <c r="J49" s="64" t="s">
        <v>27</v>
      </c>
      <c r="K49" s="65"/>
      <c r="L49" s="49"/>
      <c r="M49" s="69">
        <v>1234567</v>
      </c>
      <c r="N49" s="70"/>
      <c r="O49" s="70"/>
      <c r="R49" s="27" t="s">
        <v>45</v>
      </c>
    </row>
    <row r="50" spans="2:18" x14ac:dyDescent="0.15">
      <c r="B50" s="10" t="s">
        <v>30</v>
      </c>
      <c r="C50" s="48"/>
      <c r="D50" s="56" t="s">
        <v>86</v>
      </c>
      <c r="E50" s="57"/>
      <c r="F50" s="57"/>
      <c r="G50" s="57"/>
      <c r="H50" s="57"/>
      <c r="I50" s="57"/>
      <c r="J50" s="57"/>
      <c r="K50" s="57"/>
      <c r="L50" s="57"/>
      <c r="M50" s="57"/>
      <c r="N50" s="57"/>
      <c r="O50" s="57"/>
    </row>
    <row r="51" spans="2:18" x14ac:dyDescent="0.15">
      <c r="B51" s="26" t="s">
        <v>31</v>
      </c>
      <c r="C51" s="54"/>
      <c r="D51" s="56"/>
      <c r="E51" s="57"/>
      <c r="F51" s="57"/>
      <c r="G51" s="57"/>
      <c r="H51" s="57"/>
      <c r="I51" s="57"/>
      <c r="J51" s="57"/>
      <c r="K51" s="57"/>
      <c r="L51" s="57"/>
      <c r="M51" s="57"/>
      <c r="N51" s="57"/>
      <c r="O51" s="57"/>
    </row>
    <row r="52" spans="2:18" x14ac:dyDescent="0.15">
      <c r="B52" s="10" t="s">
        <v>30</v>
      </c>
      <c r="C52" s="48"/>
      <c r="D52" s="56" t="s">
        <v>87</v>
      </c>
      <c r="E52" s="57"/>
      <c r="F52" s="57"/>
      <c r="G52" s="57"/>
      <c r="H52" s="57"/>
      <c r="I52" s="57"/>
      <c r="J52" s="57"/>
      <c r="K52" s="57"/>
      <c r="L52" s="57"/>
      <c r="M52" s="57"/>
      <c r="N52" s="57"/>
      <c r="O52" s="57"/>
    </row>
    <row r="53" spans="2:18" x14ac:dyDescent="0.15">
      <c r="B53" s="13" t="s">
        <v>32</v>
      </c>
      <c r="C53" s="54"/>
      <c r="D53" s="56"/>
      <c r="E53" s="57"/>
      <c r="F53" s="57"/>
      <c r="G53" s="57"/>
      <c r="H53" s="57"/>
      <c r="I53" s="57"/>
      <c r="J53" s="57"/>
      <c r="K53" s="57"/>
      <c r="L53" s="57"/>
      <c r="M53" s="57"/>
      <c r="N53" s="57"/>
      <c r="O53" s="57"/>
    </row>
    <row r="54" spans="2:18" x14ac:dyDescent="0.15">
      <c r="B54" s="1" t="s">
        <v>33</v>
      </c>
    </row>
  </sheetData>
  <sheetProtection password="ED69" sheet="1" formatRows="0" selectLockedCells="1"/>
  <mergeCells count="85">
    <mergeCell ref="D49:I49"/>
    <mergeCell ref="J49:K49"/>
    <mergeCell ref="M49:O49"/>
    <mergeCell ref="D50:O51"/>
    <mergeCell ref="D52:O53"/>
    <mergeCell ref="O46:O48"/>
    <mergeCell ref="B42:E42"/>
    <mergeCell ref="G42:O42"/>
    <mergeCell ref="B43:E43"/>
    <mergeCell ref="H43:I43"/>
    <mergeCell ref="K43:L43"/>
    <mergeCell ref="M43:N43"/>
    <mergeCell ref="B46:B48"/>
    <mergeCell ref="D46:H48"/>
    <mergeCell ref="I46:I48"/>
    <mergeCell ref="J46:K48"/>
    <mergeCell ref="M46:N48"/>
    <mergeCell ref="B41:E41"/>
    <mergeCell ref="G41:O41"/>
    <mergeCell ref="B36:E36"/>
    <mergeCell ref="G36:I36"/>
    <mergeCell ref="J36:M36"/>
    <mergeCell ref="B37:E37"/>
    <mergeCell ref="G37:I37"/>
    <mergeCell ref="J37:M37"/>
    <mergeCell ref="N37:O37"/>
    <mergeCell ref="B39:E39"/>
    <mergeCell ref="G39:O39"/>
    <mergeCell ref="B40:E40"/>
    <mergeCell ref="G40:O40"/>
    <mergeCell ref="B34:E34"/>
    <mergeCell ref="G34:I34"/>
    <mergeCell ref="J34:M34"/>
    <mergeCell ref="B35:E35"/>
    <mergeCell ref="G35:I35"/>
    <mergeCell ref="J35:M35"/>
    <mergeCell ref="B32:E32"/>
    <mergeCell ref="G32:I32"/>
    <mergeCell ref="J32:M32"/>
    <mergeCell ref="B33:E33"/>
    <mergeCell ref="G33:I33"/>
    <mergeCell ref="J33:M33"/>
    <mergeCell ref="B30:E30"/>
    <mergeCell ref="G30:I30"/>
    <mergeCell ref="J30:M30"/>
    <mergeCell ref="B31:E31"/>
    <mergeCell ref="G31:I31"/>
    <mergeCell ref="J31:M31"/>
    <mergeCell ref="B28:E28"/>
    <mergeCell ref="G28:I28"/>
    <mergeCell ref="J28:M28"/>
    <mergeCell ref="B29:E29"/>
    <mergeCell ref="G29:I29"/>
    <mergeCell ref="J29:M29"/>
    <mergeCell ref="B25:E25"/>
    <mergeCell ref="G25:I25"/>
    <mergeCell ref="J25:M25"/>
    <mergeCell ref="B27:E27"/>
    <mergeCell ref="G27:I27"/>
    <mergeCell ref="J27:M27"/>
    <mergeCell ref="B23:E23"/>
    <mergeCell ref="G23:I23"/>
    <mergeCell ref="J23:M23"/>
    <mergeCell ref="B24:E24"/>
    <mergeCell ref="G24:I24"/>
    <mergeCell ref="J24:M24"/>
    <mergeCell ref="B21:E21"/>
    <mergeCell ref="G21:I21"/>
    <mergeCell ref="J21:M21"/>
    <mergeCell ref="B22:E22"/>
    <mergeCell ref="G22:I22"/>
    <mergeCell ref="J22:M22"/>
    <mergeCell ref="K10:O10"/>
    <mergeCell ref="K11:N11"/>
    <mergeCell ref="H17:K17"/>
    <mergeCell ref="I18:K18"/>
    <mergeCell ref="B20:E20"/>
    <mergeCell ref="G20:I20"/>
    <mergeCell ref="J20:M20"/>
    <mergeCell ref="N2:O2"/>
    <mergeCell ref="N3:O3"/>
    <mergeCell ref="N7:O7"/>
    <mergeCell ref="I8:I9"/>
    <mergeCell ref="J8:J9"/>
    <mergeCell ref="K8:O9"/>
  </mergeCells>
  <phoneticPr fontId="1"/>
  <dataValidations count="4">
    <dataValidation type="whole" allowBlank="1" showInputMessage="1" showErrorMessage="1" sqref="O25">
      <formula1>1</formula1>
      <formula2>2</formula2>
    </dataValidation>
    <dataValidation type="whole" operator="notEqual" allowBlank="1" showInputMessage="1" showErrorMessage="1" sqref="G27:I35 G21:I21">
      <formula1>0</formula1>
    </dataValidation>
    <dataValidation type="list" allowBlank="1" showInputMessage="1" showErrorMessage="1" sqref="N27:N36">
      <formula1>"〇"</formula1>
    </dataValidation>
    <dataValidation type="list" allowBlank="1" showInputMessage="1" showErrorMessage="1" sqref="N21:N25">
      <formula1>",〇"</formula1>
    </dataValidation>
  </dataValidations>
  <printOptions horizontalCentered="1"/>
  <pageMargins left="0.23622047244094491" right="0.23622047244094491" top="0.74803149606299213" bottom="0.74803149606299213" header="0.31496062992125984" footer="0.31496062992125984"/>
  <pageSetup paperSize="9" scale="88"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Group Box 1">
              <controlPr defaultSize="0" autoFill="0" autoPict="0">
                <anchor moveWithCells="1">
                  <from>
                    <xdr:col>3</xdr:col>
                    <xdr:colOff>171450</xdr:colOff>
                    <xdr:row>48</xdr:row>
                    <xdr:rowOff>28575</xdr:rowOff>
                  </from>
                  <to>
                    <xdr:col>8</xdr:col>
                    <xdr:colOff>561975</xdr:colOff>
                    <xdr:row>48</xdr:row>
                    <xdr:rowOff>333375</xdr:rowOff>
                  </to>
                </anchor>
              </controlPr>
            </control>
          </mc:Choice>
        </mc:AlternateContent>
        <mc:AlternateContent xmlns:mc="http://schemas.openxmlformats.org/markup-compatibility/2006">
          <mc:Choice Requires="x14">
            <control shapeId="8194" r:id="rId5" name="Group Box 13">
              <controlPr defaultSize="0" print="0" autoFill="0" autoPict="0">
                <anchor moveWithCells="1">
                  <from>
                    <xdr:col>7</xdr:col>
                    <xdr:colOff>476250</xdr:colOff>
                    <xdr:row>44</xdr:row>
                    <xdr:rowOff>38100</xdr:rowOff>
                  </from>
                  <to>
                    <xdr:col>9</xdr:col>
                    <xdr:colOff>9525</xdr:colOff>
                    <xdr:row>48</xdr:row>
                    <xdr:rowOff>28575</xdr:rowOff>
                  </to>
                </anchor>
              </controlPr>
            </control>
          </mc:Choice>
        </mc:AlternateContent>
        <mc:AlternateContent xmlns:mc="http://schemas.openxmlformats.org/markup-compatibility/2006">
          <mc:Choice Requires="x14">
            <control shapeId="8195" r:id="rId6" name="Group Box 3">
              <controlPr defaultSize="0" autoFill="0" autoPict="0">
                <anchor moveWithCells="1">
                  <from>
                    <xdr:col>13</xdr:col>
                    <xdr:colOff>657225</xdr:colOff>
                    <xdr:row>44</xdr:row>
                    <xdr:rowOff>85725</xdr:rowOff>
                  </from>
                  <to>
                    <xdr:col>15</xdr:col>
                    <xdr:colOff>76200</xdr:colOff>
                    <xdr:row>48</xdr:row>
                    <xdr:rowOff>76200</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14</xdr:col>
                    <xdr:colOff>76200</xdr:colOff>
                    <xdr:row>45</xdr:row>
                    <xdr:rowOff>9525</xdr:rowOff>
                  </from>
                  <to>
                    <xdr:col>14</xdr:col>
                    <xdr:colOff>809625</xdr:colOff>
                    <xdr:row>45</xdr:row>
                    <xdr:rowOff>180975</xdr:rowOff>
                  </to>
                </anchor>
              </controlPr>
            </control>
          </mc:Choice>
        </mc:AlternateContent>
        <mc:AlternateContent xmlns:mc="http://schemas.openxmlformats.org/markup-compatibility/2006">
          <mc:Choice Requires="x14">
            <control shapeId="8197" r:id="rId8" name="Option Button 5">
              <controlPr defaultSize="0" autoFill="0" autoLine="0" autoPict="0">
                <anchor moveWithCells="1">
                  <from>
                    <xdr:col>14</xdr:col>
                    <xdr:colOff>76200</xdr:colOff>
                    <xdr:row>45</xdr:row>
                    <xdr:rowOff>200025</xdr:rowOff>
                  </from>
                  <to>
                    <xdr:col>15</xdr:col>
                    <xdr:colOff>9525</xdr:colOff>
                    <xdr:row>46</xdr:row>
                    <xdr:rowOff>152400</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14</xdr:col>
                    <xdr:colOff>76200</xdr:colOff>
                    <xdr:row>46</xdr:row>
                    <xdr:rowOff>161925</xdr:rowOff>
                  </from>
                  <to>
                    <xdr:col>14</xdr:col>
                    <xdr:colOff>828675</xdr:colOff>
                    <xdr:row>48</xdr:row>
                    <xdr:rowOff>0</xdr:rowOff>
                  </to>
                </anchor>
              </controlPr>
            </control>
          </mc:Choice>
        </mc:AlternateContent>
        <mc:AlternateContent xmlns:mc="http://schemas.openxmlformats.org/markup-compatibility/2006">
          <mc:Choice Requires="x14">
            <control shapeId="8199" r:id="rId10" name="Option Button 7">
              <controlPr defaultSize="0" autoFill="0" autoLine="0" autoPict="0">
                <anchor moveWithCells="1">
                  <from>
                    <xdr:col>7</xdr:col>
                    <xdr:colOff>609600</xdr:colOff>
                    <xdr:row>44</xdr:row>
                    <xdr:rowOff>152400</xdr:rowOff>
                  </from>
                  <to>
                    <xdr:col>8</xdr:col>
                    <xdr:colOff>657225</xdr:colOff>
                    <xdr:row>45</xdr:row>
                    <xdr:rowOff>190500</xdr:rowOff>
                  </to>
                </anchor>
              </controlPr>
            </control>
          </mc:Choice>
        </mc:AlternateContent>
        <mc:AlternateContent xmlns:mc="http://schemas.openxmlformats.org/markup-compatibility/2006">
          <mc:Choice Requires="x14">
            <control shapeId="8200" r:id="rId11" name="Option Button 8">
              <controlPr defaultSize="0" autoFill="0" autoLine="0" autoPict="0">
                <anchor moveWithCells="1">
                  <from>
                    <xdr:col>7</xdr:col>
                    <xdr:colOff>609600</xdr:colOff>
                    <xdr:row>45</xdr:row>
                    <xdr:rowOff>152400</xdr:rowOff>
                  </from>
                  <to>
                    <xdr:col>8</xdr:col>
                    <xdr:colOff>657225</xdr:colOff>
                    <xdr:row>46</xdr:row>
                    <xdr:rowOff>152400</xdr:rowOff>
                  </to>
                </anchor>
              </controlPr>
            </control>
          </mc:Choice>
        </mc:AlternateContent>
        <mc:AlternateContent xmlns:mc="http://schemas.openxmlformats.org/markup-compatibility/2006">
          <mc:Choice Requires="x14">
            <control shapeId="8201" r:id="rId12" name="Option Button 9">
              <controlPr defaultSize="0" autoFill="0" autoLine="0" autoPict="0">
                <anchor moveWithCells="1">
                  <from>
                    <xdr:col>7</xdr:col>
                    <xdr:colOff>609600</xdr:colOff>
                    <xdr:row>46</xdr:row>
                    <xdr:rowOff>142875</xdr:rowOff>
                  </from>
                  <to>
                    <xdr:col>8</xdr:col>
                    <xdr:colOff>657225</xdr:colOff>
                    <xdr:row>48</xdr:row>
                    <xdr:rowOff>9525</xdr:rowOff>
                  </to>
                </anchor>
              </controlPr>
            </control>
          </mc:Choice>
        </mc:AlternateContent>
        <mc:AlternateContent xmlns:mc="http://schemas.openxmlformats.org/markup-compatibility/2006">
          <mc:Choice Requires="x14">
            <control shapeId="8202" r:id="rId13" name="Option Button 10">
              <controlPr defaultSize="0" autoFill="0" autoLine="0" autoPict="0">
                <anchor moveWithCells="1">
                  <from>
                    <xdr:col>4</xdr:col>
                    <xdr:colOff>38100</xdr:colOff>
                    <xdr:row>48</xdr:row>
                    <xdr:rowOff>47625</xdr:rowOff>
                  </from>
                  <to>
                    <xdr:col>6</xdr:col>
                    <xdr:colOff>342900</xdr:colOff>
                    <xdr:row>48</xdr:row>
                    <xdr:rowOff>333375</xdr:rowOff>
                  </to>
                </anchor>
              </controlPr>
            </control>
          </mc:Choice>
        </mc:AlternateContent>
        <mc:AlternateContent xmlns:mc="http://schemas.openxmlformats.org/markup-compatibility/2006">
          <mc:Choice Requires="x14">
            <control shapeId="8203" r:id="rId14" name="Option Button 11">
              <controlPr defaultSize="0" autoFill="0" autoLine="0" autoPict="0">
                <anchor moveWithCells="1">
                  <from>
                    <xdr:col>6</xdr:col>
                    <xdr:colOff>495300</xdr:colOff>
                    <xdr:row>48</xdr:row>
                    <xdr:rowOff>66675</xdr:rowOff>
                  </from>
                  <to>
                    <xdr:col>7</xdr:col>
                    <xdr:colOff>180975</xdr:colOff>
                    <xdr:row>48</xdr:row>
                    <xdr:rowOff>314325</xdr:rowOff>
                  </to>
                </anchor>
              </controlPr>
            </control>
          </mc:Choice>
        </mc:AlternateContent>
        <mc:AlternateContent xmlns:mc="http://schemas.openxmlformats.org/markup-compatibility/2006">
          <mc:Choice Requires="x14">
            <control shapeId="8204" r:id="rId15" name="Option Button 12">
              <controlPr defaultSize="0" autoFill="0" autoLine="0" autoPict="0">
                <anchor moveWithCells="1">
                  <from>
                    <xdr:col>7</xdr:col>
                    <xdr:colOff>381000</xdr:colOff>
                    <xdr:row>48</xdr:row>
                    <xdr:rowOff>47625</xdr:rowOff>
                  </from>
                  <to>
                    <xdr:col>8</xdr:col>
                    <xdr:colOff>333375</xdr:colOff>
                    <xdr:row>48</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B1:R54"/>
  <sheetViews>
    <sheetView showGridLines="0" topLeftCell="A7" zoomScale="75" zoomScaleNormal="75" workbookViewId="0">
      <selection activeCell="G21" sqref="G21:I21"/>
    </sheetView>
  </sheetViews>
  <sheetFormatPr defaultRowHeight="13.5" outlineLevelRow="1" x14ac:dyDescent="0.15"/>
  <cols>
    <col min="1" max="1" width="1" style="1" customWidth="1"/>
    <col min="2" max="2" width="14.125" style="1" customWidth="1"/>
    <col min="3" max="3" width="0.875" style="1" customWidth="1"/>
    <col min="4" max="4" width="4.375" style="1" customWidth="1"/>
    <col min="5" max="5" width="6.125" style="1" customWidth="1"/>
    <col min="6" max="6" width="0.875" style="1" customWidth="1"/>
    <col min="7" max="7" width="14.25" style="1" customWidth="1"/>
    <col min="8" max="8" width="9" style="1" customWidth="1"/>
    <col min="9" max="9" width="9.75" style="1" customWidth="1"/>
    <col min="10" max="10" width="2.375" style="1" customWidth="1"/>
    <col min="11" max="11" width="8.375" style="1" customWidth="1"/>
    <col min="12" max="12" width="0.625" style="1" customWidth="1"/>
    <col min="13" max="13" width="11.5" style="1" customWidth="1"/>
    <col min="14" max="14" width="9" style="1" customWidth="1"/>
    <col min="15" max="15" width="11.375" style="1" customWidth="1"/>
    <col min="16" max="16" width="2.625" style="1" customWidth="1"/>
    <col min="17" max="17" width="8.5" style="28" customWidth="1"/>
    <col min="18" max="18" width="70.625" style="9" customWidth="1"/>
    <col min="19" max="16384" width="9" style="1"/>
  </cols>
  <sheetData>
    <row r="1" spans="2:17" ht="21.75" customHeight="1" x14ac:dyDescent="0.15">
      <c r="B1" s="9" t="s">
        <v>49</v>
      </c>
      <c r="Q1" s="27" t="s">
        <v>48</v>
      </c>
    </row>
    <row r="2" spans="2:17" ht="20.100000000000001" customHeight="1" x14ac:dyDescent="0.15">
      <c r="M2" s="12" t="s">
        <v>0</v>
      </c>
      <c r="N2" s="111">
        <v>45292</v>
      </c>
      <c r="O2" s="111"/>
      <c r="Q2" s="28" t="s">
        <v>61</v>
      </c>
    </row>
    <row r="3" spans="2:17" ht="20.100000000000001" customHeight="1" x14ac:dyDescent="0.15">
      <c r="M3" s="12" t="s">
        <v>66</v>
      </c>
      <c r="N3" s="112" t="s">
        <v>72</v>
      </c>
      <c r="O3" s="112"/>
      <c r="Q3" s="28" t="s">
        <v>77</v>
      </c>
    </row>
    <row r="4" spans="2:17" ht="17.25" customHeight="1" x14ac:dyDescent="0.15">
      <c r="B4" s="16" t="s">
        <v>1</v>
      </c>
    </row>
    <row r="5" spans="2:17" ht="17.25" customHeight="1" x14ac:dyDescent="0.15">
      <c r="B5" s="16" t="s">
        <v>89</v>
      </c>
    </row>
    <row r="6" spans="2:17" ht="29.25" customHeight="1" x14ac:dyDescent="0.15">
      <c r="I6" s="16" t="s">
        <v>2</v>
      </c>
      <c r="J6" s="15"/>
    </row>
    <row r="7" spans="2:17" ht="20.25" customHeight="1" x14ac:dyDescent="0.15">
      <c r="I7" s="16" t="s">
        <v>3</v>
      </c>
      <c r="J7" s="15"/>
      <c r="N7" s="113" t="s">
        <v>73</v>
      </c>
      <c r="O7" s="113"/>
      <c r="Q7" s="28" t="s">
        <v>90</v>
      </c>
    </row>
    <row r="8" spans="2:17" x14ac:dyDescent="0.15">
      <c r="I8" s="108" t="s">
        <v>6</v>
      </c>
      <c r="J8" s="109" t="s">
        <v>5</v>
      </c>
      <c r="K8" s="110" t="s">
        <v>78</v>
      </c>
      <c r="L8" s="110"/>
      <c r="M8" s="110"/>
      <c r="N8" s="110"/>
      <c r="O8" s="110"/>
    </row>
    <row r="9" spans="2:17" ht="15.75" customHeight="1" x14ac:dyDescent="0.15">
      <c r="I9" s="108"/>
      <c r="J9" s="109"/>
      <c r="K9" s="110"/>
      <c r="L9" s="110"/>
      <c r="M9" s="110"/>
      <c r="N9" s="110"/>
      <c r="O9" s="110"/>
      <c r="Q9" s="29" t="s">
        <v>38</v>
      </c>
    </row>
    <row r="10" spans="2:17" ht="28.5" customHeight="1" x14ac:dyDescent="0.15">
      <c r="I10" s="16" t="s">
        <v>4</v>
      </c>
      <c r="J10" s="17" t="s">
        <v>5</v>
      </c>
      <c r="K10" s="110" t="s">
        <v>79</v>
      </c>
      <c r="L10" s="110"/>
      <c r="M10" s="110"/>
      <c r="N10" s="110"/>
      <c r="O10" s="110"/>
      <c r="Q10" s="30" t="s">
        <v>39</v>
      </c>
    </row>
    <row r="11" spans="2:17" ht="19.5" customHeight="1" x14ac:dyDescent="0.15">
      <c r="I11" s="16" t="s">
        <v>7</v>
      </c>
      <c r="J11" s="16" t="s">
        <v>5</v>
      </c>
      <c r="K11" s="110" t="s">
        <v>80</v>
      </c>
      <c r="L11" s="110"/>
      <c r="M11" s="110"/>
      <c r="N11" s="110"/>
      <c r="O11" s="34" t="s">
        <v>8</v>
      </c>
    </row>
    <row r="12" spans="2:17" ht="12.75" customHeight="1" x14ac:dyDescent="0.15">
      <c r="O12" s="2" t="s">
        <v>9</v>
      </c>
    </row>
    <row r="13" spans="2:17" ht="4.5" customHeight="1" x14ac:dyDescent="0.15"/>
    <row r="14" spans="2:17" ht="25.5" customHeight="1" x14ac:dyDescent="0.25">
      <c r="H14" s="20" t="s">
        <v>10</v>
      </c>
      <c r="I14" s="3"/>
    </row>
    <row r="15" spans="2:17" ht="6" customHeight="1" x14ac:dyDescent="0.15"/>
    <row r="16" spans="2:17" ht="14.25" customHeight="1" x14ac:dyDescent="0.15">
      <c r="I16" s="4" t="s">
        <v>69</v>
      </c>
    </row>
    <row r="17" spans="2:17" ht="27" customHeight="1" x14ac:dyDescent="0.15">
      <c r="E17" s="19" t="s">
        <v>11</v>
      </c>
      <c r="F17" s="14"/>
      <c r="G17" s="14"/>
      <c r="H17" s="106">
        <f>SUMIF(N21:N36,"〇",G21:I36)</f>
        <v>65000000</v>
      </c>
      <c r="I17" s="106"/>
      <c r="J17" s="106"/>
      <c r="K17" s="106"/>
      <c r="L17" s="14"/>
      <c r="M17" s="14" t="s">
        <v>12</v>
      </c>
      <c r="Q17" s="28" t="s">
        <v>70</v>
      </c>
    </row>
    <row r="18" spans="2:17" ht="23.25" customHeight="1" x14ac:dyDescent="0.15">
      <c r="D18" s="16" t="s">
        <v>13</v>
      </c>
      <c r="F18" s="9"/>
      <c r="G18" s="9"/>
      <c r="H18" s="37"/>
      <c r="I18" s="107">
        <f>SUMIF(N21:N36,"〇",J21:M36)</f>
        <v>5909090</v>
      </c>
      <c r="J18" s="107"/>
      <c r="K18" s="107"/>
      <c r="L18" s="9"/>
      <c r="M18" s="9" t="s">
        <v>34</v>
      </c>
      <c r="Q18" s="28" t="s">
        <v>71</v>
      </c>
    </row>
    <row r="19" spans="2:17" ht="3" customHeight="1" x14ac:dyDescent="0.15"/>
    <row r="20" spans="2:17" ht="21.75" customHeight="1" x14ac:dyDescent="0.15">
      <c r="B20" s="120"/>
      <c r="C20" s="120"/>
      <c r="D20" s="120"/>
      <c r="E20" s="120"/>
      <c r="F20" s="5"/>
      <c r="G20" s="118" t="s">
        <v>35</v>
      </c>
      <c r="H20" s="119"/>
      <c r="I20" s="119"/>
      <c r="J20" s="115" t="s">
        <v>20</v>
      </c>
      <c r="K20" s="115"/>
      <c r="L20" s="115"/>
      <c r="M20" s="115"/>
      <c r="N20" s="18" t="s">
        <v>15</v>
      </c>
      <c r="O20" s="46" t="s">
        <v>19</v>
      </c>
    </row>
    <row r="21" spans="2:17" ht="22.5" customHeight="1" x14ac:dyDescent="0.15">
      <c r="B21" s="117" t="s">
        <v>14</v>
      </c>
      <c r="C21" s="117"/>
      <c r="D21" s="117"/>
      <c r="E21" s="117"/>
      <c r="F21" s="47"/>
      <c r="G21" s="121">
        <v>65000000</v>
      </c>
      <c r="H21" s="122"/>
      <c r="I21" s="122"/>
      <c r="J21" s="114">
        <f>ROUNDDOWN(G21/1.1*0.1,0)</f>
        <v>5909090</v>
      </c>
      <c r="K21" s="114"/>
      <c r="L21" s="114"/>
      <c r="M21" s="114"/>
      <c r="N21" s="31" t="s">
        <v>46</v>
      </c>
      <c r="O21" s="46" t="s">
        <v>16</v>
      </c>
      <c r="Q21" s="28" t="s">
        <v>40</v>
      </c>
    </row>
    <row r="22" spans="2:17" ht="24.75" customHeight="1" x14ac:dyDescent="0.15">
      <c r="B22" s="129">
        <v>1</v>
      </c>
      <c r="C22" s="129"/>
      <c r="D22" s="129"/>
      <c r="E22" s="129"/>
      <c r="F22" s="5"/>
      <c r="G22" s="124" t="str">
        <f>IF(OR($N$21="〇",$O$25&lt;B22+1),"",ROUNDDOWN($G$21/$O$25, -3))</f>
        <v/>
      </c>
      <c r="H22" s="125"/>
      <c r="I22" s="125"/>
      <c r="J22" s="126" t="str">
        <f>IF(G22="","",ROUNDDOWN(G22/11,0))</f>
        <v/>
      </c>
      <c r="K22" s="127"/>
      <c r="L22" s="127"/>
      <c r="M22" s="128"/>
      <c r="N22" s="31"/>
      <c r="O22" s="38" t="s">
        <v>17</v>
      </c>
    </row>
    <row r="23" spans="2:17" ht="25.5" hidden="1" customHeight="1" outlineLevel="1" x14ac:dyDescent="0.2">
      <c r="B23" s="129">
        <v>2</v>
      </c>
      <c r="C23" s="129"/>
      <c r="D23" s="129"/>
      <c r="E23" s="129"/>
      <c r="F23" s="5"/>
      <c r="G23" s="123" t="str">
        <f>IF(OR($N$21="〇",$O$25&lt;B23+1),"",ROUNDDOWN($G$21/$O$25, -3))</f>
        <v/>
      </c>
      <c r="H23" s="123"/>
      <c r="I23" s="124"/>
      <c r="J23" s="126" t="str">
        <f>IF(G23="","",ROUNDDOWN(G23/11,0))</f>
        <v/>
      </c>
      <c r="K23" s="127"/>
      <c r="L23" s="127"/>
      <c r="M23" s="128"/>
      <c r="N23" s="31"/>
      <c r="O23" s="39"/>
    </row>
    <row r="24" spans="2:17" ht="25.5" hidden="1" customHeight="1" outlineLevel="1" x14ac:dyDescent="0.2">
      <c r="B24" s="129">
        <v>3</v>
      </c>
      <c r="C24" s="129"/>
      <c r="D24" s="129"/>
      <c r="E24" s="129"/>
      <c r="F24" s="5"/>
      <c r="G24" s="123" t="str">
        <f>IF(OR($N$21="〇",$O$25&lt;B24+1),"",ROUNDDOWN($G$21/$O$25, -3))</f>
        <v/>
      </c>
      <c r="H24" s="123"/>
      <c r="I24" s="124"/>
      <c r="J24" s="126" t="str">
        <f>IF(G24="","",ROUNDDOWN(G24/11,0))</f>
        <v/>
      </c>
      <c r="K24" s="127"/>
      <c r="L24" s="127"/>
      <c r="M24" s="128"/>
      <c r="N24" s="31"/>
      <c r="O24" s="39"/>
    </row>
    <row r="25" spans="2:17" ht="25.5" customHeight="1" collapsed="1" thickBot="1" x14ac:dyDescent="0.2">
      <c r="B25" s="129">
        <v>2</v>
      </c>
      <c r="C25" s="129"/>
      <c r="D25" s="129"/>
      <c r="E25" s="129"/>
      <c r="F25" s="5"/>
      <c r="G25" s="124" t="str">
        <f>IF(OR($N$21="〇",$O$25={"",1}),"",G21-G22*($O$25-1))</f>
        <v/>
      </c>
      <c r="H25" s="125"/>
      <c r="I25" s="125"/>
      <c r="J25" s="125" t="str">
        <f>IF(G22="","",J21-J22*($O$25-1))</f>
        <v/>
      </c>
      <c r="K25" s="125"/>
      <c r="L25" s="125"/>
      <c r="M25" s="125"/>
      <c r="N25" s="31"/>
      <c r="O25" s="43">
        <v>2</v>
      </c>
      <c r="Q25" s="28" t="s">
        <v>41</v>
      </c>
    </row>
    <row r="26" spans="2:17" ht="18" hidden="1" customHeight="1" x14ac:dyDescent="0.15">
      <c r="B26" s="25" t="s">
        <v>18</v>
      </c>
    </row>
    <row r="27" spans="2:17" ht="24" hidden="1" customHeight="1" x14ac:dyDescent="0.15">
      <c r="B27" s="89" t="s">
        <v>53</v>
      </c>
      <c r="C27" s="89"/>
      <c r="D27" s="89"/>
      <c r="E27" s="89"/>
      <c r="F27" s="5"/>
      <c r="G27" s="101"/>
      <c r="H27" s="102"/>
      <c r="I27" s="102"/>
      <c r="J27" s="116" t="str">
        <f>IF(G27="","",ROUNDDOWN(($G$21+SUM($G$27:G27))/1.1*0.1,0)-$J$21)</f>
        <v/>
      </c>
      <c r="K27" s="116"/>
      <c r="L27" s="116"/>
      <c r="M27" s="116"/>
      <c r="N27" s="31"/>
      <c r="O27" s="21"/>
      <c r="Q27" s="28" t="s">
        <v>42</v>
      </c>
    </row>
    <row r="28" spans="2:17" ht="22.5" hidden="1" customHeight="1" x14ac:dyDescent="0.15">
      <c r="B28" s="89" t="s">
        <v>54</v>
      </c>
      <c r="C28" s="89"/>
      <c r="D28" s="89"/>
      <c r="E28" s="89"/>
      <c r="F28" s="5"/>
      <c r="G28" s="101"/>
      <c r="H28" s="102"/>
      <c r="I28" s="102"/>
      <c r="J28" s="116" t="str">
        <f>IF(G28="","",ROUNDDOWN(($G$21+SUM($G$27:G28))/1.1*0.1,0)-$J$21-SUM($J$27:J27))</f>
        <v/>
      </c>
      <c r="K28" s="116"/>
      <c r="L28" s="116"/>
      <c r="M28" s="116"/>
      <c r="N28" s="31"/>
      <c r="O28" s="21"/>
      <c r="Q28" s="28" t="s">
        <v>43</v>
      </c>
    </row>
    <row r="29" spans="2:17" ht="24" hidden="1" customHeight="1" x14ac:dyDescent="0.15">
      <c r="B29" s="89" t="s">
        <v>55</v>
      </c>
      <c r="C29" s="89"/>
      <c r="D29" s="89"/>
      <c r="E29" s="89"/>
      <c r="F29" s="5"/>
      <c r="G29" s="101"/>
      <c r="H29" s="102"/>
      <c r="I29" s="102"/>
      <c r="J29" s="103" t="str">
        <f>IF(G29="","",ROUNDDOWN(($G$21+SUM($G$27:G29))/1.1*0.1,0)-$J$21-SUM($J$27:J28))</f>
        <v/>
      </c>
      <c r="K29" s="104"/>
      <c r="L29" s="104"/>
      <c r="M29" s="105"/>
      <c r="N29" s="31"/>
      <c r="O29" s="22"/>
      <c r="Q29" s="28" t="s">
        <v>44</v>
      </c>
    </row>
    <row r="30" spans="2:17" ht="24" hidden="1" customHeight="1" outlineLevel="1" x14ac:dyDescent="0.2">
      <c r="B30" s="89" t="s">
        <v>56</v>
      </c>
      <c r="C30" s="89"/>
      <c r="D30" s="89"/>
      <c r="E30" s="89"/>
      <c r="F30" s="5"/>
      <c r="G30" s="90"/>
      <c r="H30" s="91"/>
      <c r="I30" s="91"/>
      <c r="J30" s="92" t="str">
        <f>IF(G30="","",ROUNDDOWN(($G$21+SUM($G$27:G30))/1.1*0.1,0)-$J$21-SUM($J$27:J29))</f>
        <v/>
      </c>
      <c r="K30" s="93"/>
      <c r="L30" s="93"/>
      <c r="M30" s="94"/>
      <c r="N30" s="31"/>
      <c r="O30" s="22"/>
    </row>
    <row r="31" spans="2:17" ht="24" hidden="1" customHeight="1" outlineLevel="1" x14ac:dyDescent="0.2">
      <c r="B31" s="89" t="s">
        <v>57</v>
      </c>
      <c r="C31" s="89"/>
      <c r="D31" s="89"/>
      <c r="E31" s="89"/>
      <c r="F31" s="5"/>
      <c r="G31" s="90"/>
      <c r="H31" s="91"/>
      <c r="I31" s="91"/>
      <c r="J31" s="92" t="str">
        <f>IF(G31="","",ROUNDDOWN(($G$21+SUM($G$27:G31))/1.1*0.1,0)-$J$21-SUM($J$27:J30))</f>
        <v/>
      </c>
      <c r="K31" s="93"/>
      <c r="L31" s="93"/>
      <c r="M31" s="94"/>
      <c r="N31" s="31"/>
      <c r="O31" s="22"/>
    </row>
    <row r="32" spans="2:17" ht="24" hidden="1" customHeight="1" outlineLevel="1" x14ac:dyDescent="0.2">
      <c r="B32" s="89" t="s">
        <v>52</v>
      </c>
      <c r="C32" s="89"/>
      <c r="D32" s="89"/>
      <c r="E32" s="89"/>
      <c r="F32" s="5"/>
      <c r="G32" s="90"/>
      <c r="H32" s="91"/>
      <c r="I32" s="91"/>
      <c r="J32" s="92" t="str">
        <f>IF(G32="","",ROUNDDOWN(($G$21+SUM($G$27:G32))/1.1*0.1,0)-$J$21-SUM($J$27:J31))</f>
        <v/>
      </c>
      <c r="K32" s="93"/>
      <c r="L32" s="93"/>
      <c r="M32" s="94"/>
      <c r="N32" s="31"/>
      <c r="O32" s="22"/>
    </row>
    <row r="33" spans="2:18" ht="24" hidden="1" customHeight="1" outlineLevel="1" x14ac:dyDescent="0.2">
      <c r="B33" s="89" t="s">
        <v>58</v>
      </c>
      <c r="C33" s="89"/>
      <c r="D33" s="89"/>
      <c r="E33" s="89"/>
      <c r="F33" s="5"/>
      <c r="G33" s="90"/>
      <c r="H33" s="91"/>
      <c r="I33" s="91"/>
      <c r="J33" s="92" t="str">
        <f>IF(G33="","",ROUNDDOWN(($G$21+SUM($G$27:G33))/1.1*0.1,0)-$J$21-SUM($J$27:J32))</f>
        <v/>
      </c>
      <c r="K33" s="93"/>
      <c r="L33" s="93"/>
      <c r="M33" s="94"/>
      <c r="N33" s="31"/>
      <c r="O33" s="22"/>
    </row>
    <row r="34" spans="2:18" ht="24" hidden="1" customHeight="1" outlineLevel="1" x14ac:dyDescent="0.2">
      <c r="B34" s="89" t="s">
        <v>59</v>
      </c>
      <c r="C34" s="89"/>
      <c r="D34" s="89"/>
      <c r="E34" s="89"/>
      <c r="F34" s="5"/>
      <c r="G34" s="90"/>
      <c r="H34" s="91"/>
      <c r="I34" s="91"/>
      <c r="J34" s="92" t="str">
        <f>IF(G34="","",ROUNDDOWN(($G$21+SUM($G$27:G34))/1.1*0.1,0)-$J$21-SUM($J$27:J33))</f>
        <v/>
      </c>
      <c r="K34" s="93"/>
      <c r="L34" s="93"/>
      <c r="M34" s="94"/>
      <c r="N34" s="31"/>
      <c r="O34" s="22"/>
    </row>
    <row r="35" spans="2:18" ht="24" hidden="1" customHeight="1" outlineLevel="1" x14ac:dyDescent="0.2">
      <c r="B35" s="89" t="s">
        <v>60</v>
      </c>
      <c r="C35" s="89"/>
      <c r="D35" s="89"/>
      <c r="E35" s="89"/>
      <c r="F35" s="5"/>
      <c r="G35" s="90"/>
      <c r="H35" s="91"/>
      <c r="I35" s="91"/>
      <c r="J35" s="92" t="str">
        <f>IF(G35="","",ROUNDDOWN(($G$21+SUM($G$27:G35))/1.1*0.1,0)-$J$21-SUM($J$27:J34))</f>
        <v/>
      </c>
      <c r="K35" s="93"/>
      <c r="L35" s="93"/>
      <c r="M35" s="94"/>
      <c r="N35" s="31"/>
      <c r="O35" s="22"/>
    </row>
    <row r="36" spans="2:18" ht="24" hidden="1" customHeight="1" collapsed="1" thickBot="1" x14ac:dyDescent="0.25">
      <c r="B36" s="95"/>
      <c r="C36" s="95"/>
      <c r="D36" s="95"/>
      <c r="E36" s="95"/>
      <c r="F36" s="8"/>
      <c r="G36" s="96"/>
      <c r="H36" s="97"/>
      <c r="I36" s="97"/>
      <c r="J36" s="98" t="str">
        <f>IF(G36="","",ROUNDDOWN(($G$21+SUM($G$27:G36))/1.1*0.1,0)-$J$21-SUM($J$27:J35))</f>
        <v/>
      </c>
      <c r="K36" s="99"/>
      <c r="L36" s="99"/>
      <c r="M36" s="100"/>
      <c r="N36" s="32"/>
      <c r="O36" s="33"/>
    </row>
    <row r="37" spans="2:18" ht="26.25" customHeight="1" thickTop="1" x14ac:dyDescent="0.15">
      <c r="B37" s="71" t="s">
        <v>50</v>
      </c>
      <c r="C37" s="71"/>
      <c r="D37" s="71"/>
      <c r="E37" s="71"/>
      <c r="F37" s="7"/>
      <c r="G37" s="72">
        <f>$G$21+SUM(G27:I35)</f>
        <v>65000000</v>
      </c>
      <c r="H37" s="73"/>
      <c r="I37" s="73"/>
      <c r="J37" s="74">
        <f>$J$21+SUM(J27:M36)</f>
        <v>5909090</v>
      </c>
      <c r="K37" s="73"/>
      <c r="L37" s="73"/>
      <c r="M37" s="73"/>
      <c r="N37" s="75" t="s">
        <v>36</v>
      </c>
      <c r="O37" s="76"/>
      <c r="R37" s="36">
        <f>+G37/1.1*0.1</f>
        <v>5909090.9090909092</v>
      </c>
    </row>
    <row r="38" spans="2:18" ht="6" customHeight="1" x14ac:dyDescent="0.15"/>
    <row r="39" spans="2:18" ht="52.5" customHeight="1" x14ac:dyDescent="0.15">
      <c r="B39" s="78" t="s">
        <v>62</v>
      </c>
      <c r="C39" s="79"/>
      <c r="D39" s="79"/>
      <c r="E39" s="80"/>
      <c r="F39" s="48"/>
      <c r="G39" s="130" t="s">
        <v>84</v>
      </c>
      <c r="H39" s="130"/>
      <c r="I39" s="130"/>
      <c r="J39" s="130"/>
      <c r="K39" s="130"/>
      <c r="L39" s="130"/>
      <c r="M39" s="130"/>
      <c r="N39" s="130"/>
      <c r="O39" s="131"/>
      <c r="Q39" s="28" t="s">
        <v>76</v>
      </c>
    </row>
    <row r="40" spans="2:18" s="9" customFormat="1" ht="54" customHeight="1" x14ac:dyDescent="0.4">
      <c r="B40" s="83" t="s">
        <v>63</v>
      </c>
      <c r="C40" s="83"/>
      <c r="D40" s="83"/>
      <c r="E40" s="83"/>
      <c r="F40" s="49"/>
      <c r="G40" s="56" t="s">
        <v>85</v>
      </c>
      <c r="H40" s="57"/>
      <c r="I40" s="57"/>
      <c r="J40" s="57"/>
      <c r="K40" s="57"/>
      <c r="L40" s="57"/>
      <c r="M40" s="57"/>
      <c r="N40" s="57"/>
      <c r="O40" s="57"/>
      <c r="Q40" s="28" t="s">
        <v>74</v>
      </c>
    </row>
    <row r="41" spans="2:18" ht="26.25" customHeight="1" x14ac:dyDescent="0.15">
      <c r="B41" s="55" t="s">
        <v>64</v>
      </c>
      <c r="C41" s="55"/>
      <c r="D41" s="55"/>
      <c r="E41" s="55"/>
      <c r="F41" s="47"/>
      <c r="G41" s="56" t="s">
        <v>81</v>
      </c>
      <c r="H41" s="57"/>
      <c r="I41" s="57"/>
      <c r="J41" s="57"/>
      <c r="K41" s="57"/>
      <c r="L41" s="57"/>
      <c r="M41" s="57"/>
      <c r="N41" s="57"/>
      <c r="O41" s="57"/>
      <c r="Q41" s="28" t="s">
        <v>67</v>
      </c>
    </row>
    <row r="42" spans="2:18" ht="26.25" customHeight="1" x14ac:dyDescent="0.15">
      <c r="B42" s="55" t="s">
        <v>65</v>
      </c>
      <c r="C42" s="55"/>
      <c r="D42" s="55"/>
      <c r="E42" s="55"/>
      <c r="F42" s="47"/>
      <c r="G42" s="56" t="s">
        <v>82</v>
      </c>
      <c r="H42" s="57"/>
      <c r="I42" s="57"/>
      <c r="J42" s="57"/>
      <c r="K42" s="57"/>
      <c r="L42" s="57"/>
      <c r="M42" s="57"/>
      <c r="N42" s="57"/>
      <c r="O42" s="57"/>
      <c r="Q42" s="28" t="s">
        <v>68</v>
      </c>
    </row>
    <row r="43" spans="2:18" ht="20.25" hidden="1" customHeight="1" x14ac:dyDescent="0.15">
      <c r="B43" s="84" t="s">
        <v>21</v>
      </c>
      <c r="C43" s="85"/>
      <c r="D43" s="85"/>
      <c r="E43" s="86"/>
      <c r="F43" s="5"/>
      <c r="G43" s="44" t="s">
        <v>22</v>
      </c>
      <c r="H43" s="87"/>
      <c r="I43" s="87"/>
      <c r="J43" s="23" t="s">
        <v>23</v>
      </c>
      <c r="K43" s="88" t="s">
        <v>24</v>
      </c>
      <c r="L43" s="88"/>
      <c r="M43" s="87"/>
      <c r="N43" s="87"/>
      <c r="O43" s="24"/>
      <c r="Q43" s="28" t="s">
        <v>47</v>
      </c>
    </row>
    <row r="44" spans="2:18" ht="6.75" customHeight="1" x14ac:dyDescent="0.15"/>
    <row r="45" spans="2:18" x14ac:dyDescent="0.15">
      <c r="B45" s="11" t="s">
        <v>25</v>
      </c>
    </row>
    <row r="46" spans="2:18" ht="18.75" customHeight="1" x14ac:dyDescent="0.15">
      <c r="B46" s="77" t="s">
        <v>28</v>
      </c>
      <c r="C46" s="48"/>
      <c r="D46" s="56" t="s">
        <v>88</v>
      </c>
      <c r="E46" s="57"/>
      <c r="F46" s="57"/>
      <c r="G46" s="57"/>
      <c r="H46" s="66"/>
      <c r="I46" s="67"/>
      <c r="J46" s="58" t="s">
        <v>26</v>
      </c>
      <c r="K46" s="59"/>
      <c r="L46" s="50"/>
      <c r="M46" s="56" t="s">
        <v>51</v>
      </c>
      <c r="N46" s="66"/>
      <c r="O46" s="67"/>
    </row>
    <row r="47" spans="2:18" x14ac:dyDescent="0.15">
      <c r="B47" s="77"/>
      <c r="C47" s="53"/>
      <c r="D47" s="56"/>
      <c r="E47" s="57"/>
      <c r="F47" s="57"/>
      <c r="G47" s="57"/>
      <c r="H47" s="66"/>
      <c r="I47" s="67"/>
      <c r="J47" s="60"/>
      <c r="K47" s="61"/>
      <c r="L47" s="51"/>
      <c r="M47" s="56"/>
      <c r="N47" s="66"/>
      <c r="O47" s="67"/>
    </row>
    <row r="48" spans="2:18" x14ac:dyDescent="0.15">
      <c r="B48" s="77"/>
      <c r="C48" s="54"/>
      <c r="D48" s="56"/>
      <c r="E48" s="57"/>
      <c r="F48" s="57"/>
      <c r="G48" s="57"/>
      <c r="H48" s="66"/>
      <c r="I48" s="67"/>
      <c r="J48" s="62"/>
      <c r="K48" s="63"/>
      <c r="L48" s="52"/>
      <c r="M48" s="56"/>
      <c r="N48" s="66"/>
      <c r="O48" s="67"/>
      <c r="R48" s="27"/>
    </row>
    <row r="49" spans="2:18" ht="30" customHeight="1" x14ac:dyDescent="0.15">
      <c r="B49" s="45" t="s">
        <v>29</v>
      </c>
      <c r="C49" s="47"/>
      <c r="D49" s="67"/>
      <c r="E49" s="68"/>
      <c r="F49" s="68"/>
      <c r="G49" s="68"/>
      <c r="H49" s="68"/>
      <c r="I49" s="68"/>
      <c r="J49" s="64" t="s">
        <v>27</v>
      </c>
      <c r="K49" s="65"/>
      <c r="L49" s="49"/>
      <c r="M49" s="69">
        <v>1234567</v>
      </c>
      <c r="N49" s="70"/>
      <c r="O49" s="70"/>
      <c r="R49" s="27" t="s">
        <v>45</v>
      </c>
    </row>
    <row r="50" spans="2:18" x14ac:dyDescent="0.15">
      <c r="B50" s="10" t="s">
        <v>30</v>
      </c>
      <c r="C50" s="48"/>
      <c r="D50" s="56" t="s">
        <v>86</v>
      </c>
      <c r="E50" s="57"/>
      <c r="F50" s="57"/>
      <c r="G50" s="57"/>
      <c r="H50" s="57"/>
      <c r="I50" s="57"/>
      <c r="J50" s="57"/>
      <c r="K50" s="57"/>
      <c r="L50" s="57"/>
      <c r="M50" s="57"/>
      <c r="N50" s="57"/>
      <c r="O50" s="57"/>
    </row>
    <row r="51" spans="2:18" x14ac:dyDescent="0.15">
      <c r="B51" s="26" t="s">
        <v>31</v>
      </c>
      <c r="C51" s="54"/>
      <c r="D51" s="56"/>
      <c r="E51" s="57"/>
      <c r="F51" s="57"/>
      <c r="G51" s="57"/>
      <c r="H51" s="57"/>
      <c r="I51" s="57"/>
      <c r="J51" s="57"/>
      <c r="K51" s="57"/>
      <c r="L51" s="57"/>
      <c r="M51" s="57"/>
      <c r="N51" s="57"/>
      <c r="O51" s="57"/>
    </row>
    <row r="52" spans="2:18" x14ac:dyDescent="0.15">
      <c r="B52" s="10" t="s">
        <v>30</v>
      </c>
      <c r="C52" s="48"/>
      <c r="D52" s="56" t="s">
        <v>87</v>
      </c>
      <c r="E52" s="57"/>
      <c r="F52" s="57"/>
      <c r="G52" s="57"/>
      <c r="H52" s="57"/>
      <c r="I52" s="57"/>
      <c r="J52" s="57"/>
      <c r="K52" s="57"/>
      <c r="L52" s="57"/>
      <c r="M52" s="57"/>
      <c r="N52" s="57"/>
      <c r="O52" s="57"/>
    </row>
    <row r="53" spans="2:18" x14ac:dyDescent="0.15">
      <c r="B53" s="13" t="s">
        <v>32</v>
      </c>
      <c r="C53" s="54"/>
      <c r="D53" s="56"/>
      <c r="E53" s="57"/>
      <c r="F53" s="57"/>
      <c r="G53" s="57"/>
      <c r="H53" s="57"/>
      <c r="I53" s="57"/>
      <c r="J53" s="57"/>
      <c r="K53" s="57"/>
      <c r="L53" s="57"/>
      <c r="M53" s="57"/>
      <c r="N53" s="57"/>
      <c r="O53" s="57"/>
    </row>
    <row r="54" spans="2:18" x14ac:dyDescent="0.15">
      <c r="B54" s="1" t="s">
        <v>33</v>
      </c>
    </row>
  </sheetData>
  <sheetProtection password="ED69" sheet="1" formatRows="0" selectLockedCells="1"/>
  <mergeCells count="85">
    <mergeCell ref="N2:O2"/>
    <mergeCell ref="N3:O3"/>
    <mergeCell ref="N7:O7"/>
    <mergeCell ref="I8:I9"/>
    <mergeCell ref="J8:J9"/>
    <mergeCell ref="K8:O9"/>
    <mergeCell ref="K10:O10"/>
    <mergeCell ref="K11:N11"/>
    <mergeCell ref="H17:K17"/>
    <mergeCell ref="I18:K18"/>
    <mergeCell ref="B20:E20"/>
    <mergeCell ref="G20:I20"/>
    <mergeCell ref="J20:M20"/>
    <mergeCell ref="B21:E21"/>
    <mergeCell ref="G21:I21"/>
    <mergeCell ref="J21:M21"/>
    <mergeCell ref="B22:E22"/>
    <mergeCell ref="G22:I22"/>
    <mergeCell ref="J22:M22"/>
    <mergeCell ref="B23:E23"/>
    <mergeCell ref="G23:I23"/>
    <mergeCell ref="J23:M23"/>
    <mergeCell ref="B24:E24"/>
    <mergeCell ref="G24:I24"/>
    <mergeCell ref="J24:M24"/>
    <mergeCell ref="B25:E25"/>
    <mergeCell ref="G25:I25"/>
    <mergeCell ref="J25:M25"/>
    <mergeCell ref="B27:E27"/>
    <mergeCell ref="G27:I27"/>
    <mergeCell ref="J27:M27"/>
    <mergeCell ref="B28:E28"/>
    <mergeCell ref="G28:I28"/>
    <mergeCell ref="J28:M28"/>
    <mergeCell ref="B29:E29"/>
    <mergeCell ref="G29:I29"/>
    <mergeCell ref="J29:M29"/>
    <mergeCell ref="B30:E30"/>
    <mergeCell ref="G30:I30"/>
    <mergeCell ref="J30:M30"/>
    <mergeCell ref="B31:E31"/>
    <mergeCell ref="G31:I31"/>
    <mergeCell ref="J31:M31"/>
    <mergeCell ref="B32:E32"/>
    <mergeCell ref="G32:I32"/>
    <mergeCell ref="J32:M32"/>
    <mergeCell ref="B33:E33"/>
    <mergeCell ref="G33:I33"/>
    <mergeCell ref="J33:M33"/>
    <mergeCell ref="B34:E34"/>
    <mergeCell ref="G34:I34"/>
    <mergeCell ref="J34:M34"/>
    <mergeCell ref="B35:E35"/>
    <mergeCell ref="G35:I35"/>
    <mergeCell ref="J35:M35"/>
    <mergeCell ref="B41:E41"/>
    <mergeCell ref="G41:O41"/>
    <mergeCell ref="B36:E36"/>
    <mergeCell ref="G36:I36"/>
    <mergeCell ref="J36:M36"/>
    <mergeCell ref="B37:E37"/>
    <mergeCell ref="G37:I37"/>
    <mergeCell ref="J37:M37"/>
    <mergeCell ref="N37:O37"/>
    <mergeCell ref="B39:E39"/>
    <mergeCell ref="G39:O39"/>
    <mergeCell ref="B40:E40"/>
    <mergeCell ref="G40:O40"/>
    <mergeCell ref="O46:O48"/>
    <mergeCell ref="B42:E42"/>
    <mergeCell ref="G42:O42"/>
    <mergeCell ref="B43:E43"/>
    <mergeCell ref="H43:I43"/>
    <mergeCell ref="K43:L43"/>
    <mergeCell ref="M43:N43"/>
    <mergeCell ref="B46:B48"/>
    <mergeCell ref="D46:H48"/>
    <mergeCell ref="I46:I48"/>
    <mergeCell ref="J46:K48"/>
    <mergeCell ref="M46:N48"/>
    <mergeCell ref="D49:I49"/>
    <mergeCell ref="J49:K49"/>
    <mergeCell ref="M49:O49"/>
    <mergeCell ref="D50:O51"/>
    <mergeCell ref="D52:O53"/>
  </mergeCells>
  <phoneticPr fontId="1"/>
  <dataValidations count="4">
    <dataValidation type="list" allowBlank="1" showInputMessage="1" showErrorMessage="1" sqref="N21:N25">
      <formula1>",〇"</formula1>
    </dataValidation>
    <dataValidation type="list" allowBlank="1" showInputMessage="1" showErrorMessage="1" sqref="N27:N36">
      <formula1>"〇"</formula1>
    </dataValidation>
    <dataValidation type="whole" operator="notEqual" allowBlank="1" showInputMessage="1" showErrorMessage="1" sqref="G27:I35 G21:I21">
      <formula1>0</formula1>
    </dataValidation>
    <dataValidation type="whole" allowBlank="1" showInputMessage="1" showErrorMessage="1" sqref="O25">
      <formula1>1</formula1>
      <formula2>2</formula2>
    </dataValidation>
  </dataValidations>
  <printOptions horizontalCentered="1"/>
  <pageMargins left="0.23622047244094491" right="0.23622047244094491" top="0.74803149606299213" bottom="0.74803149606299213" header="0.31496062992125984" footer="0.31496062992125984"/>
  <pageSetup paperSize="9" scale="88"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Group Box 1">
              <controlPr defaultSize="0" autoFill="0" autoPict="0">
                <anchor moveWithCells="1">
                  <from>
                    <xdr:col>3</xdr:col>
                    <xdr:colOff>171450</xdr:colOff>
                    <xdr:row>48</xdr:row>
                    <xdr:rowOff>28575</xdr:rowOff>
                  </from>
                  <to>
                    <xdr:col>8</xdr:col>
                    <xdr:colOff>561975</xdr:colOff>
                    <xdr:row>48</xdr:row>
                    <xdr:rowOff>333375</xdr:rowOff>
                  </to>
                </anchor>
              </controlPr>
            </control>
          </mc:Choice>
        </mc:AlternateContent>
        <mc:AlternateContent xmlns:mc="http://schemas.openxmlformats.org/markup-compatibility/2006">
          <mc:Choice Requires="x14">
            <control shapeId="15362" r:id="rId5" name="Group Box 13">
              <controlPr defaultSize="0" print="0" autoFill="0" autoPict="0">
                <anchor moveWithCells="1">
                  <from>
                    <xdr:col>7</xdr:col>
                    <xdr:colOff>476250</xdr:colOff>
                    <xdr:row>44</xdr:row>
                    <xdr:rowOff>38100</xdr:rowOff>
                  </from>
                  <to>
                    <xdr:col>9</xdr:col>
                    <xdr:colOff>9525</xdr:colOff>
                    <xdr:row>48</xdr:row>
                    <xdr:rowOff>28575</xdr:rowOff>
                  </to>
                </anchor>
              </controlPr>
            </control>
          </mc:Choice>
        </mc:AlternateContent>
        <mc:AlternateContent xmlns:mc="http://schemas.openxmlformats.org/markup-compatibility/2006">
          <mc:Choice Requires="x14">
            <control shapeId="15363" r:id="rId6" name="Group Box 3">
              <controlPr defaultSize="0" autoFill="0" autoPict="0">
                <anchor moveWithCells="1">
                  <from>
                    <xdr:col>13</xdr:col>
                    <xdr:colOff>657225</xdr:colOff>
                    <xdr:row>44</xdr:row>
                    <xdr:rowOff>85725</xdr:rowOff>
                  </from>
                  <to>
                    <xdr:col>15</xdr:col>
                    <xdr:colOff>76200</xdr:colOff>
                    <xdr:row>48</xdr:row>
                    <xdr:rowOff>76200</xdr:rowOff>
                  </to>
                </anchor>
              </controlPr>
            </control>
          </mc:Choice>
        </mc:AlternateContent>
        <mc:AlternateContent xmlns:mc="http://schemas.openxmlformats.org/markup-compatibility/2006">
          <mc:Choice Requires="x14">
            <control shapeId="15364" r:id="rId7" name="Option Button 4">
              <controlPr defaultSize="0" autoFill="0" autoLine="0" autoPict="0">
                <anchor moveWithCells="1">
                  <from>
                    <xdr:col>14</xdr:col>
                    <xdr:colOff>76200</xdr:colOff>
                    <xdr:row>45</xdr:row>
                    <xdr:rowOff>9525</xdr:rowOff>
                  </from>
                  <to>
                    <xdr:col>14</xdr:col>
                    <xdr:colOff>809625</xdr:colOff>
                    <xdr:row>45</xdr:row>
                    <xdr:rowOff>180975</xdr:rowOff>
                  </to>
                </anchor>
              </controlPr>
            </control>
          </mc:Choice>
        </mc:AlternateContent>
        <mc:AlternateContent xmlns:mc="http://schemas.openxmlformats.org/markup-compatibility/2006">
          <mc:Choice Requires="x14">
            <control shapeId="15365" r:id="rId8" name="Option Button 5">
              <controlPr defaultSize="0" autoFill="0" autoLine="0" autoPict="0">
                <anchor moveWithCells="1">
                  <from>
                    <xdr:col>14</xdr:col>
                    <xdr:colOff>76200</xdr:colOff>
                    <xdr:row>45</xdr:row>
                    <xdr:rowOff>200025</xdr:rowOff>
                  </from>
                  <to>
                    <xdr:col>15</xdr:col>
                    <xdr:colOff>9525</xdr:colOff>
                    <xdr:row>46</xdr:row>
                    <xdr:rowOff>152400</xdr:rowOff>
                  </to>
                </anchor>
              </controlPr>
            </control>
          </mc:Choice>
        </mc:AlternateContent>
        <mc:AlternateContent xmlns:mc="http://schemas.openxmlformats.org/markup-compatibility/2006">
          <mc:Choice Requires="x14">
            <control shapeId="15366" r:id="rId9" name="Option Button 6">
              <controlPr defaultSize="0" autoFill="0" autoLine="0" autoPict="0">
                <anchor moveWithCells="1">
                  <from>
                    <xdr:col>14</xdr:col>
                    <xdr:colOff>76200</xdr:colOff>
                    <xdr:row>46</xdr:row>
                    <xdr:rowOff>161925</xdr:rowOff>
                  </from>
                  <to>
                    <xdr:col>14</xdr:col>
                    <xdr:colOff>828675</xdr:colOff>
                    <xdr:row>48</xdr:row>
                    <xdr:rowOff>0</xdr:rowOff>
                  </to>
                </anchor>
              </controlPr>
            </control>
          </mc:Choice>
        </mc:AlternateContent>
        <mc:AlternateContent xmlns:mc="http://schemas.openxmlformats.org/markup-compatibility/2006">
          <mc:Choice Requires="x14">
            <control shapeId="15367" r:id="rId10" name="Option Button 7">
              <controlPr defaultSize="0" autoFill="0" autoLine="0" autoPict="0">
                <anchor moveWithCells="1">
                  <from>
                    <xdr:col>7</xdr:col>
                    <xdr:colOff>609600</xdr:colOff>
                    <xdr:row>44</xdr:row>
                    <xdr:rowOff>152400</xdr:rowOff>
                  </from>
                  <to>
                    <xdr:col>8</xdr:col>
                    <xdr:colOff>657225</xdr:colOff>
                    <xdr:row>45</xdr:row>
                    <xdr:rowOff>190500</xdr:rowOff>
                  </to>
                </anchor>
              </controlPr>
            </control>
          </mc:Choice>
        </mc:AlternateContent>
        <mc:AlternateContent xmlns:mc="http://schemas.openxmlformats.org/markup-compatibility/2006">
          <mc:Choice Requires="x14">
            <control shapeId="15368" r:id="rId11" name="Option Button 8">
              <controlPr defaultSize="0" autoFill="0" autoLine="0" autoPict="0">
                <anchor moveWithCells="1">
                  <from>
                    <xdr:col>7</xdr:col>
                    <xdr:colOff>609600</xdr:colOff>
                    <xdr:row>45</xdr:row>
                    <xdr:rowOff>152400</xdr:rowOff>
                  </from>
                  <to>
                    <xdr:col>8</xdr:col>
                    <xdr:colOff>657225</xdr:colOff>
                    <xdr:row>46</xdr:row>
                    <xdr:rowOff>152400</xdr:rowOff>
                  </to>
                </anchor>
              </controlPr>
            </control>
          </mc:Choice>
        </mc:AlternateContent>
        <mc:AlternateContent xmlns:mc="http://schemas.openxmlformats.org/markup-compatibility/2006">
          <mc:Choice Requires="x14">
            <control shapeId="15369" r:id="rId12" name="Option Button 9">
              <controlPr defaultSize="0" autoFill="0" autoLine="0" autoPict="0">
                <anchor moveWithCells="1">
                  <from>
                    <xdr:col>7</xdr:col>
                    <xdr:colOff>609600</xdr:colOff>
                    <xdr:row>46</xdr:row>
                    <xdr:rowOff>142875</xdr:rowOff>
                  </from>
                  <to>
                    <xdr:col>8</xdr:col>
                    <xdr:colOff>657225</xdr:colOff>
                    <xdr:row>48</xdr:row>
                    <xdr:rowOff>9525</xdr:rowOff>
                  </to>
                </anchor>
              </controlPr>
            </control>
          </mc:Choice>
        </mc:AlternateContent>
        <mc:AlternateContent xmlns:mc="http://schemas.openxmlformats.org/markup-compatibility/2006">
          <mc:Choice Requires="x14">
            <control shapeId="15370" r:id="rId13" name="Option Button 10">
              <controlPr defaultSize="0" autoFill="0" autoLine="0" autoPict="0">
                <anchor moveWithCells="1">
                  <from>
                    <xdr:col>4</xdr:col>
                    <xdr:colOff>38100</xdr:colOff>
                    <xdr:row>48</xdr:row>
                    <xdr:rowOff>47625</xdr:rowOff>
                  </from>
                  <to>
                    <xdr:col>6</xdr:col>
                    <xdr:colOff>342900</xdr:colOff>
                    <xdr:row>48</xdr:row>
                    <xdr:rowOff>333375</xdr:rowOff>
                  </to>
                </anchor>
              </controlPr>
            </control>
          </mc:Choice>
        </mc:AlternateContent>
        <mc:AlternateContent xmlns:mc="http://schemas.openxmlformats.org/markup-compatibility/2006">
          <mc:Choice Requires="x14">
            <control shapeId="15371" r:id="rId14" name="Option Button 11">
              <controlPr defaultSize="0" autoFill="0" autoLine="0" autoPict="0">
                <anchor moveWithCells="1">
                  <from>
                    <xdr:col>6</xdr:col>
                    <xdr:colOff>495300</xdr:colOff>
                    <xdr:row>48</xdr:row>
                    <xdr:rowOff>66675</xdr:rowOff>
                  </from>
                  <to>
                    <xdr:col>7</xdr:col>
                    <xdr:colOff>180975</xdr:colOff>
                    <xdr:row>48</xdr:row>
                    <xdr:rowOff>314325</xdr:rowOff>
                  </to>
                </anchor>
              </controlPr>
            </control>
          </mc:Choice>
        </mc:AlternateContent>
        <mc:AlternateContent xmlns:mc="http://schemas.openxmlformats.org/markup-compatibility/2006">
          <mc:Choice Requires="x14">
            <control shapeId="15372" r:id="rId15" name="Option Button 12">
              <controlPr defaultSize="0" autoFill="0" autoLine="0" autoPict="0">
                <anchor moveWithCells="1">
                  <from>
                    <xdr:col>7</xdr:col>
                    <xdr:colOff>381000</xdr:colOff>
                    <xdr:row>48</xdr:row>
                    <xdr:rowOff>47625</xdr:rowOff>
                  </from>
                  <to>
                    <xdr:col>8</xdr:col>
                    <xdr:colOff>333375</xdr:colOff>
                    <xdr:row>48</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B1:R54"/>
  <sheetViews>
    <sheetView showGridLines="0" zoomScale="75" zoomScaleNormal="75" workbookViewId="0">
      <selection activeCell="K11" sqref="K11:N11"/>
    </sheetView>
  </sheetViews>
  <sheetFormatPr defaultRowHeight="13.5" outlineLevelRow="1" x14ac:dyDescent="0.15"/>
  <cols>
    <col min="1" max="1" width="1" style="1" customWidth="1"/>
    <col min="2" max="2" width="14.125" style="1" customWidth="1"/>
    <col min="3" max="3" width="0.875" style="1" customWidth="1"/>
    <col min="4" max="4" width="4.375" style="1" customWidth="1"/>
    <col min="5" max="5" width="6.125" style="1" customWidth="1"/>
    <col min="6" max="6" width="0.875" style="1" customWidth="1"/>
    <col min="7" max="7" width="14.25" style="1" customWidth="1"/>
    <col min="8" max="8" width="9" style="1" customWidth="1"/>
    <col min="9" max="9" width="9.75" style="1" customWidth="1"/>
    <col min="10" max="10" width="2.375" style="1" customWidth="1"/>
    <col min="11" max="11" width="8.375" style="1" customWidth="1"/>
    <col min="12" max="12" width="0.625" style="1" customWidth="1"/>
    <col min="13" max="13" width="11.5" style="1" customWidth="1"/>
    <col min="14" max="14" width="9" style="1" customWidth="1"/>
    <col min="15" max="15" width="11.375" style="1" customWidth="1"/>
    <col min="16" max="16" width="2.625" style="1" customWidth="1"/>
    <col min="17" max="17" width="8.5" style="28" customWidth="1"/>
    <col min="18" max="18" width="70.625" style="9" customWidth="1"/>
    <col min="19" max="16384" width="9" style="1"/>
  </cols>
  <sheetData>
    <row r="1" spans="2:17" ht="21.75" customHeight="1" x14ac:dyDescent="0.15">
      <c r="B1" s="9" t="s">
        <v>49</v>
      </c>
      <c r="Q1" s="27" t="s">
        <v>48</v>
      </c>
    </row>
    <row r="2" spans="2:17" ht="20.100000000000001" customHeight="1" x14ac:dyDescent="0.15">
      <c r="M2" s="12" t="s">
        <v>0</v>
      </c>
      <c r="N2" s="111">
        <v>45292</v>
      </c>
      <c r="O2" s="111"/>
      <c r="Q2" s="28" t="s">
        <v>61</v>
      </c>
    </row>
    <row r="3" spans="2:17" ht="20.100000000000001" customHeight="1" x14ac:dyDescent="0.15">
      <c r="M3" s="12" t="s">
        <v>66</v>
      </c>
      <c r="N3" s="112" t="s">
        <v>72</v>
      </c>
      <c r="O3" s="112"/>
      <c r="Q3" s="28" t="s">
        <v>77</v>
      </c>
    </row>
    <row r="4" spans="2:17" ht="17.25" customHeight="1" x14ac:dyDescent="0.15">
      <c r="B4" s="16" t="s">
        <v>1</v>
      </c>
    </row>
    <row r="5" spans="2:17" ht="17.25" customHeight="1" x14ac:dyDescent="0.15">
      <c r="B5" s="16" t="s">
        <v>89</v>
      </c>
    </row>
    <row r="6" spans="2:17" ht="29.25" customHeight="1" x14ac:dyDescent="0.15">
      <c r="I6" s="16" t="s">
        <v>2</v>
      </c>
      <c r="J6" s="15"/>
    </row>
    <row r="7" spans="2:17" ht="20.25" customHeight="1" x14ac:dyDescent="0.15">
      <c r="I7" s="16" t="s">
        <v>3</v>
      </c>
      <c r="J7" s="15"/>
      <c r="N7" s="113" t="s">
        <v>73</v>
      </c>
      <c r="O7" s="113"/>
      <c r="Q7" s="28" t="s">
        <v>90</v>
      </c>
    </row>
    <row r="8" spans="2:17" x14ac:dyDescent="0.15">
      <c r="I8" s="108" t="s">
        <v>6</v>
      </c>
      <c r="J8" s="109" t="s">
        <v>5</v>
      </c>
      <c r="K8" s="110" t="s">
        <v>78</v>
      </c>
      <c r="L8" s="110"/>
      <c r="M8" s="110"/>
      <c r="N8" s="110"/>
      <c r="O8" s="110"/>
    </row>
    <row r="9" spans="2:17" ht="15.75" customHeight="1" x14ac:dyDescent="0.15">
      <c r="I9" s="108"/>
      <c r="J9" s="109"/>
      <c r="K9" s="110"/>
      <c r="L9" s="110"/>
      <c r="M9" s="110"/>
      <c r="N9" s="110"/>
      <c r="O9" s="110"/>
      <c r="Q9" s="29" t="s">
        <v>38</v>
      </c>
    </row>
    <row r="10" spans="2:17" ht="28.5" customHeight="1" x14ac:dyDescent="0.15">
      <c r="I10" s="16" t="s">
        <v>4</v>
      </c>
      <c r="J10" s="17" t="s">
        <v>5</v>
      </c>
      <c r="K10" s="110" t="s">
        <v>79</v>
      </c>
      <c r="L10" s="110"/>
      <c r="M10" s="110"/>
      <c r="N10" s="110"/>
      <c r="O10" s="110"/>
      <c r="Q10" s="30" t="s">
        <v>39</v>
      </c>
    </row>
    <row r="11" spans="2:17" ht="19.5" customHeight="1" x14ac:dyDescent="0.15">
      <c r="I11" s="16" t="s">
        <v>7</v>
      </c>
      <c r="J11" s="16" t="s">
        <v>5</v>
      </c>
      <c r="K11" s="110" t="s">
        <v>80</v>
      </c>
      <c r="L11" s="110"/>
      <c r="M11" s="110"/>
      <c r="N11" s="110"/>
      <c r="O11" s="34" t="s">
        <v>8</v>
      </c>
    </row>
    <row r="12" spans="2:17" ht="12.75" customHeight="1" x14ac:dyDescent="0.15">
      <c r="O12" s="2" t="s">
        <v>9</v>
      </c>
    </row>
    <row r="13" spans="2:17" ht="4.5" customHeight="1" x14ac:dyDescent="0.15"/>
    <row r="14" spans="2:17" ht="25.5" customHeight="1" x14ac:dyDescent="0.25">
      <c r="H14" s="20" t="s">
        <v>10</v>
      </c>
      <c r="I14" s="3"/>
    </row>
    <row r="15" spans="2:17" ht="6" customHeight="1" x14ac:dyDescent="0.15"/>
    <row r="16" spans="2:17" ht="14.25" customHeight="1" x14ac:dyDescent="0.15">
      <c r="I16" s="4" t="s">
        <v>69</v>
      </c>
    </row>
    <row r="17" spans="2:17" ht="27" customHeight="1" x14ac:dyDescent="0.15">
      <c r="E17" s="19" t="s">
        <v>11</v>
      </c>
      <c r="F17" s="14"/>
      <c r="G17" s="14"/>
      <c r="H17" s="106">
        <f>SUMIF(N21:N36,"〇",G21:I36)</f>
        <v>32500000</v>
      </c>
      <c r="I17" s="106"/>
      <c r="J17" s="106"/>
      <c r="K17" s="106"/>
      <c r="L17" s="14"/>
      <c r="M17" s="14" t="s">
        <v>12</v>
      </c>
      <c r="Q17" s="28" t="s">
        <v>70</v>
      </c>
    </row>
    <row r="18" spans="2:17" ht="23.25" customHeight="1" x14ac:dyDescent="0.15">
      <c r="D18" s="16" t="s">
        <v>13</v>
      </c>
      <c r="F18" s="9"/>
      <c r="G18" s="9"/>
      <c r="H18" s="37"/>
      <c r="I18" s="107">
        <f>SUMIF(N21:N36,"〇",J21:M36)</f>
        <v>2954545</v>
      </c>
      <c r="J18" s="107"/>
      <c r="K18" s="107"/>
      <c r="L18" s="9"/>
      <c r="M18" s="9" t="s">
        <v>34</v>
      </c>
      <c r="Q18" s="28" t="s">
        <v>71</v>
      </c>
    </row>
    <row r="19" spans="2:17" ht="3" customHeight="1" x14ac:dyDescent="0.15"/>
    <row r="20" spans="2:17" ht="21.75" customHeight="1" x14ac:dyDescent="0.15">
      <c r="B20" s="120"/>
      <c r="C20" s="120"/>
      <c r="D20" s="120"/>
      <c r="E20" s="120"/>
      <c r="F20" s="5"/>
      <c r="G20" s="118" t="s">
        <v>35</v>
      </c>
      <c r="H20" s="119"/>
      <c r="I20" s="119"/>
      <c r="J20" s="115" t="s">
        <v>20</v>
      </c>
      <c r="K20" s="115"/>
      <c r="L20" s="115"/>
      <c r="M20" s="115"/>
      <c r="N20" s="18" t="s">
        <v>15</v>
      </c>
      <c r="O20" s="46" t="s">
        <v>19</v>
      </c>
    </row>
    <row r="21" spans="2:17" ht="22.5" customHeight="1" x14ac:dyDescent="0.15">
      <c r="B21" s="117" t="s">
        <v>14</v>
      </c>
      <c r="C21" s="117"/>
      <c r="D21" s="117"/>
      <c r="E21" s="117"/>
      <c r="F21" s="47"/>
      <c r="G21" s="121">
        <v>65000000</v>
      </c>
      <c r="H21" s="122"/>
      <c r="I21" s="122"/>
      <c r="J21" s="114">
        <f>ROUNDDOWN(G21/1.1*0.1,0)</f>
        <v>5909090</v>
      </c>
      <c r="K21" s="114"/>
      <c r="L21" s="114"/>
      <c r="M21" s="114"/>
      <c r="N21" s="31"/>
      <c r="O21" s="46" t="s">
        <v>16</v>
      </c>
      <c r="Q21" s="28" t="s">
        <v>40</v>
      </c>
    </row>
    <row r="22" spans="2:17" ht="24.75" customHeight="1" x14ac:dyDescent="0.15">
      <c r="B22" s="129">
        <v>1</v>
      </c>
      <c r="C22" s="129"/>
      <c r="D22" s="129"/>
      <c r="E22" s="129"/>
      <c r="F22" s="5"/>
      <c r="G22" s="124">
        <f>IF(OR($N$21="〇",$O$25&lt;B22+1),"",ROUNDDOWN($G$21/$O$25, -3))</f>
        <v>32500000</v>
      </c>
      <c r="H22" s="125"/>
      <c r="I22" s="125"/>
      <c r="J22" s="126">
        <f>IF(G22="","",ROUNDDOWN(G22/11,0))</f>
        <v>2954545</v>
      </c>
      <c r="K22" s="127"/>
      <c r="L22" s="127"/>
      <c r="M22" s="128"/>
      <c r="N22" s="31" t="s">
        <v>46</v>
      </c>
      <c r="O22" s="38" t="s">
        <v>17</v>
      </c>
    </row>
    <row r="23" spans="2:17" ht="25.5" hidden="1" customHeight="1" outlineLevel="1" x14ac:dyDescent="0.2">
      <c r="B23" s="129">
        <v>2</v>
      </c>
      <c r="C23" s="129"/>
      <c r="D23" s="129"/>
      <c r="E23" s="129"/>
      <c r="F23" s="5"/>
      <c r="G23" s="123" t="str">
        <f>IF(OR($N$21="〇",$O$25&lt;B23+1),"",ROUNDDOWN($G$21/$O$25, -3))</f>
        <v/>
      </c>
      <c r="H23" s="123"/>
      <c r="I23" s="124"/>
      <c r="J23" s="126" t="str">
        <f>IF(G23="","",ROUNDDOWN(G23/11,0))</f>
        <v/>
      </c>
      <c r="K23" s="127"/>
      <c r="L23" s="127"/>
      <c r="M23" s="128"/>
      <c r="N23" s="31"/>
      <c r="O23" s="39"/>
    </row>
    <row r="24" spans="2:17" ht="25.5" hidden="1" customHeight="1" outlineLevel="1" x14ac:dyDescent="0.2">
      <c r="B24" s="129">
        <v>3</v>
      </c>
      <c r="C24" s="129"/>
      <c r="D24" s="129"/>
      <c r="E24" s="129"/>
      <c r="F24" s="5"/>
      <c r="G24" s="123" t="str">
        <f>IF(OR($N$21="〇",$O$25&lt;B24+1),"",ROUNDDOWN($G$21/$O$25, -3))</f>
        <v/>
      </c>
      <c r="H24" s="123"/>
      <c r="I24" s="124"/>
      <c r="J24" s="126" t="str">
        <f>IF(G24="","",ROUNDDOWN(G24/11,0))</f>
        <v/>
      </c>
      <c r="K24" s="127"/>
      <c r="L24" s="127"/>
      <c r="M24" s="128"/>
      <c r="N24" s="31"/>
      <c r="O24" s="39"/>
    </row>
    <row r="25" spans="2:17" ht="25.5" customHeight="1" collapsed="1" thickBot="1" x14ac:dyDescent="0.2">
      <c r="B25" s="129">
        <v>2</v>
      </c>
      <c r="C25" s="129"/>
      <c r="D25" s="129"/>
      <c r="E25" s="129"/>
      <c r="F25" s="5"/>
      <c r="G25" s="124">
        <f>IF(OR($N$21="〇",$O$25={"",1}),"",G21-G22*($O$25-1))</f>
        <v>32500000</v>
      </c>
      <c r="H25" s="125"/>
      <c r="I25" s="125"/>
      <c r="J25" s="125">
        <f>IF(G22="","",J21-J22*($O$25-1))</f>
        <v>2954545</v>
      </c>
      <c r="K25" s="125"/>
      <c r="L25" s="125"/>
      <c r="M25" s="125"/>
      <c r="N25" s="31"/>
      <c r="O25" s="43">
        <v>2</v>
      </c>
      <c r="Q25" s="28" t="s">
        <v>41</v>
      </c>
    </row>
    <row r="26" spans="2:17" ht="18" hidden="1" customHeight="1" x14ac:dyDescent="0.15">
      <c r="B26" s="25" t="s">
        <v>18</v>
      </c>
    </row>
    <row r="27" spans="2:17" ht="24" hidden="1" customHeight="1" x14ac:dyDescent="0.15">
      <c r="B27" s="89" t="s">
        <v>53</v>
      </c>
      <c r="C27" s="89"/>
      <c r="D27" s="89"/>
      <c r="E27" s="89"/>
      <c r="F27" s="5"/>
      <c r="G27" s="101"/>
      <c r="H27" s="102"/>
      <c r="I27" s="102"/>
      <c r="J27" s="116" t="str">
        <f>IF(G27="","",ROUNDDOWN(($G$21+SUM($G$27:G27))/1.1*0.1,0)-$J$21)</f>
        <v/>
      </c>
      <c r="K27" s="116"/>
      <c r="L27" s="116"/>
      <c r="M27" s="116"/>
      <c r="N27" s="31"/>
      <c r="O27" s="21"/>
      <c r="Q27" s="28" t="s">
        <v>42</v>
      </c>
    </row>
    <row r="28" spans="2:17" ht="22.5" hidden="1" customHeight="1" x14ac:dyDescent="0.15">
      <c r="B28" s="89" t="s">
        <v>54</v>
      </c>
      <c r="C28" s="89"/>
      <c r="D28" s="89"/>
      <c r="E28" s="89"/>
      <c r="F28" s="5"/>
      <c r="G28" s="101"/>
      <c r="H28" s="102"/>
      <c r="I28" s="102"/>
      <c r="J28" s="116" t="str">
        <f>IF(G28="","",ROUNDDOWN(($G$21+SUM($G$27:G28))/1.1*0.1,0)-$J$21-SUM($J$27:J27))</f>
        <v/>
      </c>
      <c r="K28" s="116"/>
      <c r="L28" s="116"/>
      <c r="M28" s="116"/>
      <c r="N28" s="31"/>
      <c r="O28" s="21"/>
      <c r="Q28" s="28" t="s">
        <v>43</v>
      </c>
    </row>
    <row r="29" spans="2:17" ht="24" hidden="1" customHeight="1" x14ac:dyDescent="0.15">
      <c r="B29" s="89" t="s">
        <v>55</v>
      </c>
      <c r="C29" s="89"/>
      <c r="D29" s="89"/>
      <c r="E29" s="89"/>
      <c r="F29" s="5"/>
      <c r="G29" s="101"/>
      <c r="H29" s="102"/>
      <c r="I29" s="102"/>
      <c r="J29" s="103" t="str">
        <f>IF(G29="","",ROUNDDOWN(($G$21+SUM($G$27:G29))/1.1*0.1,0)-$J$21-SUM($J$27:J28))</f>
        <v/>
      </c>
      <c r="K29" s="104"/>
      <c r="L29" s="104"/>
      <c r="M29" s="105"/>
      <c r="N29" s="31"/>
      <c r="O29" s="22"/>
      <c r="Q29" s="28" t="s">
        <v>44</v>
      </c>
    </row>
    <row r="30" spans="2:17" ht="24" hidden="1" customHeight="1" outlineLevel="1" x14ac:dyDescent="0.2">
      <c r="B30" s="89" t="s">
        <v>56</v>
      </c>
      <c r="C30" s="89"/>
      <c r="D30" s="89"/>
      <c r="E30" s="89"/>
      <c r="F30" s="5"/>
      <c r="G30" s="90"/>
      <c r="H30" s="91"/>
      <c r="I30" s="91"/>
      <c r="J30" s="92" t="str">
        <f>IF(G30="","",ROUNDDOWN(($G$21+SUM($G$27:G30))/1.1*0.1,0)-$J$21-SUM($J$27:J29))</f>
        <v/>
      </c>
      <c r="K30" s="93"/>
      <c r="L30" s="93"/>
      <c r="M30" s="94"/>
      <c r="N30" s="31"/>
      <c r="O30" s="22"/>
    </row>
    <row r="31" spans="2:17" ht="24" hidden="1" customHeight="1" outlineLevel="1" x14ac:dyDescent="0.2">
      <c r="B31" s="89" t="s">
        <v>57</v>
      </c>
      <c r="C31" s="89"/>
      <c r="D31" s="89"/>
      <c r="E31" s="89"/>
      <c r="F31" s="5"/>
      <c r="G31" s="90"/>
      <c r="H31" s="91"/>
      <c r="I31" s="91"/>
      <c r="J31" s="92" t="str">
        <f>IF(G31="","",ROUNDDOWN(($G$21+SUM($G$27:G31))/1.1*0.1,0)-$J$21-SUM($J$27:J30))</f>
        <v/>
      </c>
      <c r="K31" s="93"/>
      <c r="L31" s="93"/>
      <c r="M31" s="94"/>
      <c r="N31" s="31"/>
      <c r="O31" s="22"/>
    </row>
    <row r="32" spans="2:17" ht="24" hidden="1" customHeight="1" outlineLevel="1" x14ac:dyDescent="0.2">
      <c r="B32" s="89" t="s">
        <v>52</v>
      </c>
      <c r="C32" s="89"/>
      <c r="D32" s="89"/>
      <c r="E32" s="89"/>
      <c r="F32" s="5"/>
      <c r="G32" s="90"/>
      <c r="H32" s="91"/>
      <c r="I32" s="91"/>
      <c r="J32" s="92" t="str">
        <f>IF(G32="","",ROUNDDOWN(($G$21+SUM($G$27:G32))/1.1*0.1,0)-$J$21-SUM($J$27:J31))</f>
        <v/>
      </c>
      <c r="K32" s="93"/>
      <c r="L32" s="93"/>
      <c r="M32" s="94"/>
      <c r="N32" s="31"/>
      <c r="O32" s="22"/>
    </row>
    <row r="33" spans="2:18" ht="24" hidden="1" customHeight="1" outlineLevel="1" x14ac:dyDescent="0.2">
      <c r="B33" s="89" t="s">
        <v>58</v>
      </c>
      <c r="C33" s="89"/>
      <c r="D33" s="89"/>
      <c r="E33" s="89"/>
      <c r="F33" s="5"/>
      <c r="G33" s="90"/>
      <c r="H33" s="91"/>
      <c r="I33" s="91"/>
      <c r="J33" s="92" t="str">
        <f>IF(G33="","",ROUNDDOWN(($G$21+SUM($G$27:G33))/1.1*0.1,0)-$J$21-SUM($J$27:J32))</f>
        <v/>
      </c>
      <c r="K33" s="93"/>
      <c r="L33" s="93"/>
      <c r="M33" s="94"/>
      <c r="N33" s="31"/>
      <c r="O33" s="22"/>
    </row>
    <row r="34" spans="2:18" ht="24" hidden="1" customHeight="1" outlineLevel="1" x14ac:dyDescent="0.2">
      <c r="B34" s="89" t="s">
        <v>59</v>
      </c>
      <c r="C34" s="89"/>
      <c r="D34" s="89"/>
      <c r="E34" s="89"/>
      <c r="F34" s="5"/>
      <c r="G34" s="90"/>
      <c r="H34" s="91"/>
      <c r="I34" s="91"/>
      <c r="J34" s="92" t="str">
        <f>IF(G34="","",ROUNDDOWN(($G$21+SUM($G$27:G34))/1.1*0.1,0)-$J$21-SUM($J$27:J33))</f>
        <v/>
      </c>
      <c r="K34" s="93"/>
      <c r="L34" s="93"/>
      <c r="M34" s="94"/>
      <c r="N34" s="31"/>
      <c r="O34" s="22"/>
    </row>
    <row r="35" spans="2:18" ht="24" hidden="1" customHeight="1" outlineLevel="1" x14ac:dyDescent="0.2">
      <c r="B35" s="89" t="s">
        <v>60</v>
      </c>
      <c r="C35" s="89"/>
      <c r="D35" s="89"/>
      <c r="E35" s="89"/>
      <c r="F35" s="5"/>
      <c r="G35" s="90"/>
      <c r="H35" s="91"/>
      <c r="I35" s="91"/>
      <c r="J35" s="92" t="str">
        <f>IF(G35="","",ROUNDDOWN(($G$21+SUM($G$27:G35))/1.1*0.1,0)-$J$21-SUM($J$27:J34))</f>
        <v/>
      </c>
      <c r="K35" s="93"/>
      <c r="L35" s="93"/>
      <c r="M35" s="94"/>
      <c r="N35" s="31"/>
      <c r="O35" s="22"/>
    </row>
    <row r="36" spans="2:18" ht="24" hidden="1" customHeight="1" collapsed="1" thickBot="1" x14ac:dyDescent="0.25">
      <c r="B36" s="95"/>
      <c r="C36" s="95"/>
      <c r="D36" s="95"/>
      <c r="E36" s="95"/>
      <c r="F36" s="8"/>
      <c r="G36" s="96"/>
      <c r="H36" s="97"/>
      <c r="I36" s="97"/>
      <c r="J36" s="98" t="str">
        <f>IF(G36="","",ROUNDDOWN(($G$21+SUM($G$27:G36))/1.1*0.1,0)-$J$21-SUM($J$27:J35))</f>
        <v/>
      </c>
      <c r="K36" s="99"/>
      <c r="L36" s="99"/>
      <c r="M36" s="100"/>
      <c r="N36" s="32"/>
      <c r="O36" s="33"/>
    </row>
    <row r="37" spans="2:18" ht="26.25" customHeight="1" thickTop="1" x14ac:dyDescent="0.15">
      <c r="B37" s="71" t="s">
        <v>50</v>
      </c>
      <c r="C37" s="71"/>
      <c r="D37" s="71"/>
      <c r="E37" s="71"/>
      <c r="F37" s="7"/>
      <c r="G37" s="72">
        <f>$G$21+SUM(G27:I35)</f>
        <v>65000000</v>
      </c>
      <c r="H37" s="73"/>
      <c r="I37" s="73"/>
      <c r="J37" s="74">
        <f>$J$21+SUM(J27:M36)</f>
        <v>5909090</v>
      </c>
      <c r="K37" s="73"/>
      <c r="L37" s="73"/>
      <c r="M37" s="73"/>
      <c r="N37" s="75" t="s">
        <v>36</v>
      </c>
      <c r="O37" s="76"/>
      <c r="R37" s="36">
        <f>+G37/1.1*0.1</f>
        <v>5909090.9090909092</v>
      </c>
    </row>
    <row r="38" spans="2:18" ht="6" customHeight="1" x14ac:dyDescent="0.15"/>
    <row r="39" spans="2:18" ht="52.5" customHeight="1" x14ac:dyDescent="0.15">
      <c r="B39" s="78" t="s">
        <v>62</v>
      </c>
      <c r="C39" s="79"/>
      <c r="D39" s="79"/>
      <c r="E39" s="80"/>
      <c r="F39" s="48"/>
      <c r="G39" s="130" t="s">
        <v>84</v>
      </c>
      <c r="H39" s="130"/>
      <c r="I39" s="130"/>
      <c r="J39" s="130"/>
      <c r="K39" s="130"/>
      <c r="L39" s="130"/>
      <c r="M39" s="130"/>
      <c r="N39" s="130"/>
      <c r="O39" s="131"/>
      <c r="Q39" s="28" t="s">
        <v>76</v>
      </c>
    </row>
    <row r="40" spans="2:18" s="9" customFormat="1" ht="54" customHeight="1" x14ac:dyDescent="0.4">
      <c r="B40" s="83" t="s">
        <v>63</v>
      </c>
      <c r="C40" s="83"/>
      <c r="D40" s="83"/>
      <c r="E40" s="83"/>
      <c r="F40" s="49"/>
      <c r="G40" s="56" t="s">
        <v>85</v>
      </c>
      <c r="H40" s="57"/>
      <c r="I40" s="57"/>
      <c r="J40" s="57"/>
      <c r="K40" s="57"/>
      <c r="L40" s="57"/>
      <c r="M40" s="57"/>
      <c r="N40" s="57"/>
      <c r="O40" s="57"/>
      <c r="Q40" s="28" t="s">
        <v>74</v>
      </c>
    </row>
    <row r="41" spans="2:18" ht="26.25" customHeight="1" x14ac:dyDescent="0.15">
      <c r="B41" s="55" t="s">
        <v>64</v>
      </c>
      <c r="C41" s="55"/>
      <c r="D41" s="55"/>
      <c r="E41" s="55"/>
      <c r="F41" s="47"/>
      <c r="G41" s="56" t="s">
        <v>81</v>
      </c>
      <c r="H41" s="57"/>
      <c r="I41" s="57"/>
      <c r="J41" s="57"/>
      <c r="K41" s="57"/>
      <c r="L41" s="57"/>
      <c r="M41" s="57"/>
      <c r="N41" s="57"/>
      <c r="O41" s="57"/>
      <c r="Q41" s="28" t="s">
        <v>67</v>
      </c>
    </row>
    <row r="42" spans="2:18" ht="26.25" customHeight="1" x14ac:dyDescent="0.15">
      <c r="B42" s="55" t="s">
        <v>65</v>
      </c>
      <c r="C42" s="55"/>
      <c r="D42" s="55"/>
      <c r="E42" s="55"/>
      <c r="F42" s="47"/>
      <c r="G42" s="56" t="s">
        <v>82</v>
      </c>
      <c r="H42" s="57"/>
      <c r="I42" s="57"/>
      <c r="J42" s="57"/>
      <c r="K42" s="57"/>
      <c r="L42" s="57"/>
      <c r="M42" s="57"/>
      <c r="N42" s="57"/>
      <c r="O42" s="57"/>
      <c r="Q42" s="28" t="s">
        <v>68</v>
      </c>
    </row>
    <row r="43" spans="2:18" ht="20.25" hidden="1" customHeight="1" x14ac:dyDescent="0.15">
      <c r="B43" s="84" t="s">
        <v>21</v>
      </c>
      <c r="C43" s="85"/>
      <c r="D43" s="85"/>
      <c r="E43" s="86"/>
      <c r="F43" s="5"/>
      <c r="G43" s="44" t="s">
        <v>22</v>
      </c>
      <c r="H43" s="87"/>
      <c r="I43" s="87"/>
      <c r="J43" s="23" t="s">
        <v>23</v>
      </c>
      <c r="K43" s="88" t="s">
        <v>24</v>
      </c>
      <c r="L43" s="88"/>
      <c r="M43" s="87"/>
      <c r="N43" s="87"/>
      <c r="O43" s="24"/>
      <c r="Q43" s="28" t="s">
        <v>47</v>
      </c>
    </row>
    <row r="44" spans="2:18" ht="6.75" customHeight="1" x14ac:dyDescent="0.15"/>
    <row r="45" spans="2:18" x14ac:dyDescent="0.15">
      <c r="B45" s="11" t="s">
        <v>25</v>
      </c>
    </row>
    <row r="46" spans="2:18" ht="18.75" customHeight="1" x14ac:dyDescent="0.15">
      <c r="B46" s="77" t="s">
        <v>28</v>
      </c>
      <c r="C46" s="48"/>
      <c r="D46" s="56" t="s">
        <v>88</v>
      </c>
      <c r="E46" s="57"/>
      <c r="F46" s="57"/>
      <c r="G46" s="57"/>
      <c r="H46" s="66"/>
      <c r="I46" s="67"/>
      <c r="J46" s="58" t="s">
        <v>26</v>
      </c>
      <c r="K46" s="59"/>
      <c r="L46" s="50"/>
      <c r="M46" s="56" t="s">
        <v>51</v>
      </c>
      <c r="N46" s="66"/>
      <c r="O46" s="67"/>
    </row>
    <row r="47" spans="2:18" x14ac:dyDescent="0.15">
      <c r="B47" s="77"/>
      <c r="C47" s="53"/>
      <c r="D47" s="56"/>
      <c r="E47" s="57"/>
      <c r="F47" s="57"/>
      <c r="G47" s="57"/>
      <c r="H47" s="66"/>
      <c r="I47" s="67"/>
      <c r="J47" s="60"/>
      <c r="K47" s="61"/>
      <c r="L47" s="51"/>
      <c r="M47" s="56"/>
      <c r="N47" s="66"/>
      <c r="O47" s="67"/>
    </row>
    <row r="48" spans="2:18" x14ac:dyDescent="0.15">
      <c r="B48" s="77"/>
      <c r="C48" s="54"/>
      <c r="D48" s="56"/>
      <c r="E48" s="57"/>
      <c r="F48" s="57"/>
      <c r="G48" s="57"/>
      <c r="H48" s="66"/>
      <c r="I48" s="67"/>
      <c r="J48" s="62"/>
      <c r="K48" s="63"/>
      <c r="L48" s="52"/>
      <c r="M48" s="56"/>
      <c r="N48" s="66"/>
      <c r="O48" s="67"/>
      <c r="R48" s="27"/>
    </row>
    <row r="49" spans="2:18" ht="30" customHeight="1" x14ac:dyDescent="0.15">
      <c r="B49" s="45" t="s">
        <v>29</v>
      </c>
      <c r="C49" s="47"/>
      <c r="D49" s="67"/>
      <c r="E49" s="68"/>
      <c r="F49" s="68"/>
      <c r="G49" s="68"/>
      <c r="H49" s="68"/>
      <c r="I49" s="68"/>
      <c r="J49" s="64" t="s">
        <v>27</v>
      </c>
      <c r="K49" s="65"/>
      <c r="L49" s="49"/>
      <c r="M49" s="69">
        <v>1234567</v>
      </c>
      <c r="N49" s="70"/>
      <c r="O49" s="70"/>
      <c r="R49" s="27" t="s">
        <v>45</v>
      </c>
    </row>
    <row r="50" spans="2:18" x14ac:dyDescent="0.15">
      <c r="B50" s="10" t="s">
        <v>30</v>
      </c>
      <c r="C50" s="48"/>
      <c r="D50" s="56" t="s">
        <v>86</v>
      </c>
      <c r="E50" s="57"/>
      <c r="F50" s="57"/>
      <c r="G50" s="57"/>
      <c r="H50" s="57"/>
      <c r="I50" s="57"/>
      <c r="J50" s="57"/>
      <c r="K50" s="57"/>
      <c r="L50" s="57"/>
      <c r="M50" s="57"/>
      <c r="N50" s="57"/>
      <c r="O50" s="57"/>
    </row>
    <row r="51" spans="2:18" x14ac:dyDescent="0.15">
      <c r="B51" s="26" t="s">
        <v>31</v>
      </c>
      <c r="C51" s="54"/>
      <c r="D51" s="56"/>
      <c r="E51" s="57"/>
      <c r="F51" s="57"/>
      <c r="G51" s="57"/>
      <c r="H51" s="57"/>
      <c r="I51" s="57"/>
      <c r="J51" s="57"/>
      <c r="K51" s="57"/>
      <c r="L51" s="57"/>
      <c r="M51" s="57"/>
      <c r="N51" s="57"/>
      <c r="O51" s="57"/>
    </row>
    <row r="52" spans="2:18" x14ac:dyDescent="0.15">
      <c r="B52" s="10" t="s">
        <v>30</v>
      </c>
      <c r="C52" s="48"/>
      <c r="D52" s="56" t="s">
        <v>87</v>
      </c>
      <c r="E52" s="57"/>
      <c r="F52" s="57"/>
      <c r="G52" s="57"/>
      <c r="H52" s="57"/>
      <c r="I52" s="57"/>
      <c r="J52" s="57"/>
      <c r="K52" s="57"/>
      <c r="L52" s="57"/>
      <c r="M52" s="57"/>
      <c r="N52" s="57"/>
      <c r="O52" s="57"/>
    </row>
    <row r="53" spans="2:18" x14ac:dyDescent="0.15">
      <c r="B53" s="13" t="s">
        <v>32</v>
      </c>
      <c r="C53" s="54"/>
      <c r="D53" s="56"/>
      <c r="E53" s="57"/>
      <c r="F53" s="57"/>
      <c r="G53" s="57"/>
      <c r="H53" s="57"/>
      <c r="I53" s="57"/>
      <c r="J53" s="57"/>
      <c r="K53" s="57"/>
      <c r="L53" s="57"/>
      <c r="M53" s="57"/>
      <c r="N53" s="57"/>
      <c r="O53" s="57"/>
    </row>
    <row r="54" spans="2:18" x14ac:dyDescent="0.15">
      <c r="B54" s="1" t="s">
        <v>33</v>
      </c>
    </row>
  </sheetData>
  <sheetProtection password="ED69" sheet="1" formatRows="0" selectLockedCells="1"/>
  <mergeCells count="85">
    <mergeCell ref="N2:O2"/>
    <mergeCell ref="N3:O3"/>
    <mergeCell ref="N7:O7"/>
    <mergeCell ref="I8:I9"/>
    <mergeCell ref="J8:J9"/>
    <mergeCell ref="K8:O9"/>
    <mergeCell ref="K10:O10"/>
    <mergeCell ref="K11:N11"/>
    <mergeCell ref="H17:K17"/>
    <mergeCell ref="I18:K18"/>
    <mergeCell ref="B20:E20"/>
    <mergeCell ref="G20:I20"/>
    <mergeCell ref="J20:M20"/>
    <mergeCell ref="B21:E21"/>
    <mergeCell ref="G21:I21"/>
    <mergeCell ref="J21:M21"/>
    <mergeCell ref="B22:E22"/>
    <mergeCell ref="G22:I22"/>
    <mergeCell ref="J22:M22"/>
    <mergeCell ref="B23:E23"/>
    <mergeCell ref="G23:I23"/>
    <mergeCell ref="J23:M23"/>
    <mergeCell ref="B24:E24"/>
    <mergeCell ref="G24:I24"/>
    <mergeCell ref="J24:M24"/>
    <mergeCell ref="B25:E25"/>
    <mergeCell ref="G25:I25"/>
    <mergeCell ref="J25:M25"/>
    <mergeCell ref="B27:E27"/>
    <mergeCell ref="G27:I27"/>
    <mergeCell ref="J27:M27"/>
    <mergeCell ref="B28:E28"/>
    <mergeCell ref="G28:I28"/>
    <mergeCell ref="J28:M28"/>
    <mergeCell ref="B29:E29"/>
    <mergeCell ref="G29:I29"/>
    <mergeCell ref="J29:M29"/>
    <mergeCell ref="B30:E30"/>
    <mergeCell ref="G30:I30"/>
    <mergeCell ref="J30:M30"/>
    <mergeCell ref="B31:E31"/>
    <mergeCell ref="G31:I31"/>
    <mergeCell ref="J31:M31"/>
    <mergeCell ref="B32:E32"/>
    <mergeCell ref="G32:I32"/>
    <mergeCell ref="J32:M32"/>
    <mergeCell ref="B33:E33"/>
    <mergeCell ref="G33:I33"/>
    <mergeCell ref="J33:M33"/>
    <mergeCell ref="B34:E34"/>
    <mergeCell ref="G34:I34"/>
    <mergeCell ref="J34:M34"/>
    <mergeCell ref="B35:E35"/>
    <mergeCell ref="G35:I35"/>
    <mergeCell ref="J35:M35"/>
    <mergeCell ref="B41:E41"/>
    <mergeCell ref="G41:O41"/>
    <mergeCell ref="B36:E36"/>
    <mergeCell ref="G36:I36"/>
    <mergeCell ref="J36:M36"/>
    <mergeCell ref="B37:E37"/>
    <mergeCell ref="G37:I37"/>
    <mergeCell ref="J37:M37"/>
    <mergeCell ref="N37:O37"/>
    <mergeCell ref="B39:E39"/>
    <mergeCell ref="G39:O39"/>
    <mergeCell ref="B40:E40"/>
    <mergeCell ref="G40:O40"/>
    <mergeCell ref="O46:O48"/>
    <mergeCell ref="B42:E42"/>
    <mergeCell ref="G42:O42"/>
    <mergeCell ref="B43:E43"/>
    <mergeCell ref="H43:I43"/>
    <mergeCell ref="K43:L43"/>
    <mergeCell ref="M43:N43"/>
    <mergeCell ref="B46:B48"/>
    <mergeCell ref="D46:H48"/>
    <mergeCell ref="I46:I48"/>
    <mergeCell ref="J46:K48"/>
    <mergeCell ref="M46:N48"/>
    <mergeCell ref="D49:I49"/>
    <mergeCell ref="J49:K49"/>
    <mergeCell ref="M49:O49"/>
    <mergeCell ref="D50:O51"/>
    <mergeCell ref="D52:O53"/>
  </mergeCells>
  <phoneticPr fontId="1"/>
  <dataValidations count="4">
    <dataValidation type="whole" allowBlank="1" showInputMessage="1" showErrorMessage="1" sqref="O25">
      <formula1>1</formula1>
      <formula2>2</formula2>
    </dataValidation>
    <dataValidation type="whole" operator="notEqual" allowBlank="1" showInputMessage="1" showErrorMessage="1" sqref="G27:I35 G21:I21">
      <formula1>0</formula1>
    </dataValidation>
    <dataValidation type="list" allowBlank="1" showInputMessage="1" showErrorMessage="1" sqref="N27:N36">
      <formula1>"〇"</formula1>
    </dataValidation>
    <dataValidation type="list" allowBlank="1" showInputMessage="1" showErrorMessage="1" sqref="N21:N25">
      <formula1>",〇"</formula1>
    </dataValidation>
  </dataValidations>
  <printOptions horizontalCentered="1"/>
  <pageMargins left="0.23622047244094491" right="0.23622047244094491" top="0.74803149606299213" bottom="0.74803149606299213" header="0.31496062992125984" footer="0.31496062992125984"/>
  <pageSetup paperSize="9" scale="88"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Group Box 1">
              <controlPr defaultSize="0" autoFill="0" autoPict="0">
                <anchor moveWithCells="1">
                  <from>
                    <xdr:col>3</xdr:col>
                    <xdr:colOff>171450</xdr:colOff>
                    <xdr:row>48</xdr:row>
                    <xdr:rowOff>28575</xdr:rowOff>
                  </from>
                  <to>
                    <xdr:col>8</xdr:col>
                    <xdr:colOff>561975</xdr:colOff>
                    <xdr:row>48</xdr:row>
                    <xdr:rowOff>333375</xdr:rowOff>
                  </to>
                </anchor>
              </controlPr>
            </control>
          </mc:Choice>
        </mc:AlternateContent>
        <mc:AlternateContent xmlns:mc="http://schemas.openxmlformats.org/markup-compatibility/2006">
          <mc:Choice Requires="x14">
            <control shapeId="16386" r:id="rId5" name="Group Box 13">
              <controlPr defaultSize="0" print="0" autoFill="0" autoPict="0">
                <anchor moveWithCells="1">
                  <from>
                    <xdr:col>7</xdr:col>
                    <xdr:colOff>476250</xdr:colOff>
                    <xdr:row>44</xdr:row>
                    <xdr:rowOff>38100</xdr:rowOff>
                  </from>
                  <to>
                    <xdr:col>9</xdr:col>
                    <xdr:colOff>9525</xdr:colOff>
                    <xdr:row>48</xdr:row>
                    <xdr:rowOff>28575</xdr:rowOff>
                  </to>
                </anchor>
              </controlPr>
            </control>
          </mc:Choice>
        </mc:AlternateContent>
        <mc:AlternateContent xmlns:mc="http://schemas.openxmlformats.org/markup-compatibility/2006">
          <mc:Choice Requires="x14">
            <control shapeId="16387" r:id="rId6" name="Group Box 3">
              <controlPr defaultSize="0" autoFill="0" autoPict="0">
                <anchor moveWithCells="1">
                  <from>
                    <xdr:col>13</xdr:col>
                    <xdr:colOff>657225</xdr:colOff>
                    <xdr:row>44</xdr:row>
                    <xdr:rowOff>85725</xdr:rowOff>
                  </from>
                  <to>
                    <xdr:col>15</xdr:col>
                    <xdr:colOff>76200</xdr:colOff>
                    <xdr:row>48</xdr:row>
                    <xdr:rowOff>76200</xdr:rowOff>
                  </to>
                </anchor>
              </controlPr>
            </control>
          </mc:Choice>
        </mc:AlternateContent>
        <mc:AlternateContent xmlns:mc="http://schemas.openxmlformats.org/markup-compatibility/2006">
          <mc:Choice Requires="x14">
            <control shapeId="16388" r:id="rId7" name="Option Button 4">
              <controlPr defaultSize="0" autoFill="0" autoLine="0" autoPict="0">
                <anchor moveWithCells="1">
                  <from>
                    <xdr:col>14</xdr:col>
                    <xdr:colOff>76200</xdr:colOff>
                    <xdr:row>45</xdr:row>
                    <xdr:rowOff>9525</xdr:rowOff>
                  </from>
                  <to>
                    <xdr:col>14</xdr:col>
                    <xdr:colOff>809625</xdr:colOff>
                    <xdr:row>45</xdr:row>
                    <xdr:rowOff>180975</xdr:rowOff>
                  </to>
                </anchor>
              </controlPr>
            </control>
          </mc:Choice>
        </mc:AlternateContent>
        <mc:AlternateContent xmlns:mc="http://schemas.openxmlformats.org/markup-compatibility/2006">
          <mc:Choice Requires="x14">
            <control shapeId="16389" r:id="rId8" name="Option Button 5">
              <controlPr defaultSize="0" autoFill="0" autoLine="0" autoPict="0">
                <anchor moveWithCells="1">
                  <from>
                    <xdr:col>14</xdr:col>
                    <xdr:colOff>76200</xdr:colOff>
                    <xdr:row>45</xdr:row>
                    <xdr:rowOff>200025</xdr:rowOff>
                  </from>
                  <to>
                    <xdr:col>15</xdr:col>
                    <xdr:colOff>9525</xdr:colOff>
                    <xdr:row>46</xdr:row>
                    <xdr:rowOff>152400</xdr:rowOff>
                  </to>
                </anchor>
              </controlPr>
            </control>
          </mc:Choice>
        </mc:AlternateContent>
        <mc:AlternateContent xmlns:mc="http://schemas.openxmlformats.org/markup-compatibility/2006">
          <mc:Choice Requires="x14">
            <control shapeId="16390" r:id="rId9" name="Option Button 6">
              <controlPr defaultSize="0" autoFill="0" autoLine="0" autoPict="0">
                <anchor moveWithCells="1">
                  <from>
                    <xdr:col>14</xdr:col>
                    <xdr:colOff>76200</xdr:colOff>
                    <xdr:row>46</xdr:row>
                    <xdr:rowOff>161925</xdr:rowOff>
                  </from>
                  <to>
                    <xdr:col>14</xdr:col>
                    <xdr:colOff>828675</xdr:colOff>
                    <xdr:row>48</xdr:row>
                    <xdr:rowOff>0</xdr:rowOff>
                  </to>
                </anchor>
              </controlPr>
            </control>
          </mc:Choice>
        </mc:AlternateContent>
        <mc:AlternateContent xmlns:mc="http://schemas.openxmlformats.org/markup-compatibility/2006">
          <mc:Choice Requires="x14">
            <control shapeId="16391" r:id="rId10" name="Option Button 7">
              <controlPr defaultSize="0" autoFill="0" autoLine="0" autoPict="0">
                <anchor moveWithCells="1">
                  <from>
                    <xdr:col>7</xdr:col>
                    <xdr:colOff>609600</xdr:colOff>
                    <xdr:row>44</xdr:row>
                    <xdr:rowOff>152400</xdr:rowOff>
                  </from>
                  <to>
                    <xdr:col>8</xdr:col>
                    <xdr:colOff>657225</xdr:colOff>
                    <xdr:row>45</xdr:row>
                    <xdr:rowOff>190500</xdr:rowOff>
                  </to>
                </anchor>
              </controlPr>
            </control>
          </mc:Choice>
        </mc:AlternateContent>
        <mc:AlternateContent xmlns:mc="http://schemas.openxmlformats.org/markup-compatibility/2006">
          <mc:Choice Requires="x14">
            <control shapeId="16392" r:id="rId11" name="Option Button 8">
              <controlPr defaultSize="0" autoFill="0" autoLine="0" autoPict="0">
                <anchor moveWithCells="1">
                  <from>
                    <xdr:col>7</xdr:col>
                    <xdr:colOff>609600</xdr:colOff>
                    <xdr:row>45</xdr:row>
                    <xdr:rowOff>152400</xdr:rowOff>
                  </from>
                  <to>
                    <xdr:col>8</xdr:col>
                    <xdr:colOff>657225</xdr:colOff>
                    <xdr:row>46</xdr:row>
                    <xdr:rowOff>152400</xdr:rowOff>
                  </to>
                </anchor>
              </controlPr>
            </control>
          </mc:Choice>
        </mc:AlternateContent>
        <mc:AlternateContent xmlns:mc="http://schemas.openxmlformats.org/markup-compatibility/2006">
          <mc:Choice Requires="x14">
            <control shapeId="16393" r:id="rId12" name="Option Button 9">
              <controlPr defaultSize="0" autoFill="0" autoLine="0" autoPict="0">
                <anchor moveWithCells="1">
                  <from>
                    <xdr:col>7</xdr:col>
                    <xdr:colOff>609600</xdr:colOff>
                    <xdr:row>46</xdr:row>
                    <xdr:rowOff>142875</xdr:rowOff>
                  </from>
                  <to>
                    <xdr:col>8</xdr:col>
                    <xdr:colOff>657225</xdr:colOff>
                    <xdr:row>48</xdr:row>
                    <xdr:rowOff>9525</xdr:rowOff>
                  </to>
                </anchor>
              </controlPr>
            </control>
          </mc:Choice>
        </mc:AlternateContent>
        <mc:AlternateContent xmlns:mc="http://schemas.openxmlformats.org/markup-compatibility/2006">
          <mc:Choice Requires="x14">
            <control shapeId="16394" r:id="rId13" name="Option Button 10">
              <controlPr defaultSize="0" autoFill="0" autoLine="0" autoPict="0">
                <anchor moveWithCells="1">
                  <from>
                    <xdr:col>4</xdr:col>
                    <xdr:colOff>38100</xdr:colOff>
                    <xdr:row>48</xdr:row>
                    <xdr:rowOff>47625</xdr:rowOff>
                  </from>
                  <to>
                    <xdr:col>6</xdr:col>
                    <xdr:colOff>342900</xdr:colOff>
                    <xdr:row>48</xdr:row>
                    <xdr:rowOff>333375</xdr:rowOff>
                  </to>
                </anchor>
              </controlPr>
            </control>
          </mc:Choice>
        </mc:AlternateContent>
        <mc:AlternateContent xmlns:mc="http://schemas.openxmlformats.org/markup-compatibility/2006">
          <mc:Choice Requires="x14">
            <control shapeId="16395" r:id="rId14" name="Option Button 11">
              <controlPr defaultSize="0" autoFill="0" autoLine="0" autoPict="0">
                <anchor moveWithCells="1">
                  <from>
                    <xdr:col>6</xdr:col>
                    <xdr:colOff>495300</xdr:colOff>
                    <xdr:row>48</xdr:row>
                    <xdr:rowOff>66675</xdr:rowOff>
                  </from>
                  <to>
                    <xdr:col>7</xdr:col>
                    <xdr:colOff>180975</xdr:colOff>
                    <xdr:row>48</xdr:row>
                    <xdr:rowOff>314325</xdr:rowOff>
                  </to>
                </anchor>
              </controlPr>
            </control>
          </mc:Choice>
        </mc:AlternateContent>
        <mc:AlternateContent xmlns:mc="http://schemas.openxmlformats.org/markup-compatibility/2006">
          <mc:Choice Requires="x14">
            <control shapeId="16396" r:id="rId15" name="Option Button 12">
              <controlPr defaultSize="0" autoFill="0" autoLine="0" autoPict="0">
                <anchor moveWithCells="1">
                  <from>
                    <xdr:col>7</xdr:col>
                    <xdr:colOff>381000</xdr:colOff>
                    <xdr:row>48</xdr:row>
                    <xdr:rowOff>47625</xdr:rowOff>
                  </from>
                  <to>
                    <xdr:col>8</xdr:col>
                    <xdr:colOff>333375</xdr:colOff>
                    <xdr:row>48</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新様式</vt:lpstr>
      <vt:lpstr>新様式 (記入例)</vt:lpstr>
      <vt:lpstr>新様式 (一括払記入例) </vt:lpstr>
      <vt:lpstr>新様式 (分割払記入例) </vt:lpstr>
      <vt:lpstr>新様式!Print_Area</vt:lpstr>
      <vt:lpstr>'新様式 (一括払記入例) '!Print_Area</vt:lpstr>
      <vt:lpstr>'新様式 (記入例)'!Print_Area</vt:lpstr>
      <vt:lpstr>'新様式 (分割払記入例)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2024-03-19T07:05:55Z</dcterms:modified>
</cp:coreProperties>
</file>