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svfs001\data\環境研究総合推進部\01_研究業務課\業務\99_環境研究総合推進費\004■事務処理説明書・契約書・各種様式\01■事務処理説明書・契約書・様式等改訂\2025(R7)年度施行\01_起案\"/>
    </mc:Choice>
  </mc:AlternateContent>
  <xr:revisionPtr revIDLastSave="0" documentId="13_ncr:1_{58F4479E-15CD-465F-BD4D-EF185F5B4FA8}" xr6:coauthVersionLast="47" xr6:coauthVersionMax="47" xr10:uidLastSave="{00000000-0000-0000-0000-000000000000}"/>
  <bookViews>
    <workbookView xWindow="-120" yWindow="-120" windowWidth="29040" windowHeight="15720" xr2:uid="{00000000-000D-0000-FFFF-FFFF00000000}"/>
  </bookViews>
  <sheets>
    <sheet name="人件費精算書" sheetId="4" r:id="rId1"/>
    <sheet name="人件費精算書（記載例）" sheetId="5" r:id="rId2"/>
  </sheets>
  <definedNames>
    <definedName name="_xlnm.Print_Area" localSheetId="0">人件費精算書!$A$1:$O$39</definedName>
    <definedName name="_xlnm.Print_Area" localSheetId="1">'人件費精算書（記載例）'!$A$1:$O$39</definedName>
    <definedName name="事業名" localSheetId="0">#REF!</definedName>
    <definedName name="事業名" localSheetId="1">#REF!</definedName>
    <definedName name="事業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 i="5" l="1"/>
  <c r="M12" i="5"/>
  <c r="M13" i="5"/>
  <c r="M14" i="5"/>
  <c r="M15" i="5"/>
  <c r="M16" i="5"/>
  <c r="M17" i="5"/>
  <c r="M18" i="5"/>
  <c r="M19" i="5"/>
  <c r="M20" i="5"/>
  <c r="M21" i="5"/>
  <c r="M10" i="5"/>
  <c r="N10" i="4"/>
  <c r="M11" i="4"/>
  <c r="M12" i="4"/>
  <c r="M13" i="4"/>
  <c r="M14" i="4"/>
  <c r="M15" i="4"/>
  <c r="M16" i="4"/>
  <c r="M17" i="4"/>
  <c r="M18" i="4"/>
  <c r="M19" i="4"/>
  <c r="M20" i="4"/>
  <c r="M21" i="4"/>
  <c r="M10" i="4"/>
  <c r="B22" i="5"/>
  <c r="C22" i="5"/>
  <c r="J25" i="5"/>
  <c r="D25" i="5"/>
  <c r="N25" i="5" s="1"/>
  <c r="J24" i="5"/>
  <c r="D24" i="5"/>
  <c r="M24" i="5" s="1"/>
  <c r="J23" i="5"/>
  <c r="L22" i="5"/>
  <c r="L26" i="5" s="1"/>
  <c r="I22" i="5"/>
  <c r="I26" i="5" s="1"/>
  <c r="H22" i="5"/>
  <c r="H26" i="5" s="1"/>
  <c r="G22" i="5"/>
  <c r="G26" i="5" s="1"/>
  <c r="F22" i="5"/>
  <c r="F26" i="5" s="1"/>
  <c r="E22" i="5"/>
  <c r="J21" i="5"/>
  <c r="D21" i="5"/>
  <c r="N21" i="5" s="1"/>
  <c r="J20" i="5"/>
  <c r="D20" i="5"/>
  <c r="N20" i="5" s="1"/>
  <c r="J19" i="5"/>
  <c r="D19" i="5"/>
  <c r="K19" i="5" s="1"/>
  <c r="J18" i="5"/>
  <c r="D18" i="5"/>
  <c r="N18" i="5" s="1"/>
  <c r="J17" i="5"/>
  <c r="D17" i="5"/>
  <c r="N17" i="5" s="1"/>
  <c r="J16" i="5"/>
  <c r="D16" i="5"/>
  <c r="N16" i="5" s="1"/>
  <c r="J15" i="5"/>
  <c r="D15" i="5"/>
  <c r="N15" i="5" s="1"/>
  <c r="J14" i="5"/>
  <c r="D14" i="5"/>
  <c r="N14" i="5" s="1"/>
  <c r="J13" i="5"/>
  <c r="D13" i="5"/>
  <c r="N13" i="5" s="1"/>
  <c r="J12" i="5"/>
  <c r="D12" i="5"/>
  <c r="N12" i="5" s="1"/>
  <c r="J11" i="5"/>
  <c r="D11" i="5"/>
  <c r="N11" i="5" s="1"/>
  <c r="J10" i="5"/>
  <c r="D10" i="5"/>
  <c r="N10" i="5" s="1"/>
  <c r="B22" i="4"/>
  <c r="C22" i="4"/>
  <c r="D19" i="4"/>
  <c r="J25" i="4"/>
  <c r="D25" i="4"/>
  <c r="N25" i="4" s="1"/>
  <c r="L26" i="4"/>
  <c r="H26" i="4"/>
  <c r="J21" i="4"/>
  <c r="J12" i="4"/>
  <c r="K12" i="4" s="1"/>
  <c r="J13" i="4"/>
  <c r="J14" i="4"/>
  <c r="J15" i="4"/>
  <c r="J16" i="4"/>
  <c r="K16" i="4" s="1"/>
  <c r="J17" i="4"/>
  <c r="J18" i="4"/>
  <c r="J19" i="4"/>
  <c r="J20" i="4"/>
  <c r="J11" i="4"/>
  <c r="K11" i="4" s="1"/>
  <c r="J10" i="4"/>
  <c r="D21" i="4"/>
  <c r="D20" i="4"/>
  <c r="D18" i="4"/>
  <c r="D17" i="4"/>
  <c r="D16" i="4"/>
  <c r="D15" i="4"/>
  <c r="D14" i="4"/>
  <c r="D13" i="4"/>
  <c r="D12" i="4"/>
  <c r="D11" i="4"/>
  <c r="D23" i="4"/>
  <c r="M23" i="4" s="1"/>
  <c r="J23" i="4"/>
  <c r="K23" i="4" s="1"/>
  <c r="D24" i="4"/>
  <c r="J24" i="4"/>
  <c r="L22" i="4"/>
  <c r="I22" i="4"/>
  <c r="I26" i="4" s="1"/>
  <c r="H22" i="4"/>
  <c r="G22" i="4"/>
  <c r="G26" i="4" s="1"/>
  <c r="F22" i="4"/>
  <c r="F26" i="4" s="1"/>
  <c r="E22" i="4"/>
  <c r="K25" i="5" l="1"/>
  <c r="K25" i="4"/>
  <c r="K13" i="4"/>
  <c r="K24" i="5"/>
  <c r="N24" i="5"/>
  <c r="O24" i="5" s="1"/>
  <c r="P24" i="5" s="1"/>
  <c r="D23" i="5"/>
  <c r="N23" i="5" s="1"/>
  <c r="J22" i="5"/>
  <c r="J26" i="5" s="1"/>
  <c r="O10" i="5"/>
  <c r="K10" i="5"/>
  <c r="N19" i="5"/>
  <c r="N22" i="5" s="1"/>
  <c r="K16" i="5"/>
  <c r="O16" i="5"/>
  <c r="P16" i="5" s="1"/>
  <c r="K13" i="5"/>
  <c r="K14" i="5"/>
  <c r="K17" i="5"/>
  <c r="K11" i="5"/>
  <c r="K20" i="5"/>
  <c r="K15" i="5"/>
  <c r="K18" i="5"/>
  <c r="K21" i="5"/>
  <c r="K12" i="5"/>
  <c r="J22" i="4"/>
  <c r="J26" i="4" s="1"/>
  <c r="E26" i="5"/>
  <c r="M25" i="5"/>
  <c r="O25" i="5" s="1"/>
  <c r="K14" i="4"/>
  <c r="D10" i="4"/>
  <c r="K15" i="4"/>
  <c r="K21" i="4"/>
  <c r="K20" i="4"/>
  <c r="K19" i="4"/>
  <c r="K18" i="4"/>
  <c r="K17" i="4"/>
  <c r="E26" i="4"/>
  <c r="M25" i="4"/>
  <c r="K24" i="4"/>
  <c r="N23" i="4"/>
  <c r="N12" i="4"/>
  <c r="N15" i="4"/>
  <c r="N11" i="4"/>
  <c r="N14" i="4"/>
  <c r="N13" i="4"/>
  <c r="M24" i="4"/>
  <c r="N24" i="4"/>
  <c r="N16" i="4"/>
  <c r="N17" i="4"/>
  <c r="P25" i="5" l="1"/>
  <c r="M23" i="5"/>
  <c r="N26" i="5"/>
  <c r="O11" i="5"/>
  <c r="P11" i="5" s="1"/>
  <c r="K23" i="5"/>
  <c r="O19" i="5"/>
  <c r="P19" i="5" s="1"/>
  <c r="K22" i="5"/>
  <c r="O13" i="5"/>
  <c r="P13" i="5" s="1"/>
  <c r="O20" i="5"/>
  <c r="P20" i="5" s="1"/>
  <c r="O17" i="5"/>
  <c r="P17" i="5" s="1"/>
  <c r="O14" i="5"/>
  <c r="P14" i="5" s="1"/>
  <c r="O21" i="5"/>
  <c r="P21" i="5" s="1"/>
  <c r="O18" i="5"/>
  <c r="P18" i="5" s="1"/>
  <c r="O15" i="5"/>
  <c r="P15" i="5" s="1"/>
  <c r="O12" i="5"/>
  <c r="P12" i="5" s="1"/>
  <c r="P10" i="5"/>
  <c r="M22" i="5"/>
  <c r="M26" i="5" s="1"/>
  <c r="K10" i="4"/>
  <c r="O25" i="4"/>
  <c r="P25" i="4" s="1"/>
  <c r="O24" i="4"/>
  <c r="P24" i="4" s="1"/>
  <c r="O14" i="4"/>
  <c r="P14" i="4" s="1"/>
  <c r="O23" i="4"/>
  <c r="P23" i="4" s="1"/>
  <c r="O17" i="4"/>
  <c r="P17" i="4" s="1"/>
  <c r="O16" i="4"/>
  <c r="P16" i="4" s="1"/>
  <c r="O15" i="4"/>
  <c r="P15" i="4" s="1"/>
  <c r="O13" i="4"/>
  <c r="P13" i="4" s="1"/>
  <c r="O12" i="4"/>
  <c r="P12" i="4" s="1"/>
  <c r="O11" i="4"/>
  <c r="P11" i="4" s="1"/>
  <c r="N21" i="4"/>
  <c r="N18" i="4"/>
  <c r="N19" i="4"/>
  <c r="N20" i="4"/>
  <c r="O23" i="5" l="1"/>
  <c r="P23" i="5" s="1"/>
  <c r="K26" i="5"/>
  <c r="O22" i="5"/>
  <c r="O10" i="4"/>
  <c r="P10" i="4" s="1"/>
  <c r="N22" i="4"/>
  <c r="N26" i="4" s="1"/>
  <c r="M22" i="4"/>
  <c r="M26" i="4" s="1"/>
  <c r="K22" i="4"/>
  <c r="K26" i="4" s="1"/>
  <c r="O21" i="4"/>
  <c r="P21" i="4" s="1"/>
  <c r="O18" i="4"/>
  <c r="P18" i="4" s="1"/>
  <c r="O20" i="4"/>
  <c r="P20" i="4" s="1"/>
  <c r="O19" i="4"/>
  <c r="P19" i="4" s="1"/>
  <c r="O26" i="5" l="1"/>
  <c r="O22" i="4"/>
  <c r="O26" i="4" s="1"/>
</calcChain>
</file>

<file path=xl/sharedStrings.xml><?xml version="1.0" encoding="utf-8"?>
<sst xmlns="http://schemas.openxmlformats.org/spreadsheetml/2006/main" count="154" uniqueCount="83">
  <si>
    <t>業務管理者所属部署名</t>
    <rPh sb="0" eb="2">
      <t>ギョウム</t>
    </rPh>
    <rPh sb="2" eb="4">
      <t>カンリ</t>
    </rPh>
    <rPh sb="4" eb="5">
      <t>シャ</t>
    </rPh>
    <rPh sb="5" eb="7">
      <t>ショゾク</t>
    </rPh>
    <rPh sb="7" eb="9">
      <t>ブショ</t>
    </rPh>
    <rPh sb="9" eb="10">
      <t>メイ</t>
    </rPh>
    <phoneticPr fontId="2"/>
  </si>
  <si>
    <t>作業者所属部署名</t>
    <rPh sb="0" eb="2">
      <t>サギョウ</t>
    </rPh>
    <rPh sb="2" eb="3">
      <t>シャ</t>
    </rPh>
    <rPh sb="3" eb="5">
      <t>ショゾク</t>
    </rPh>
    <rPh sb="5" eb="7">
      <t>ブショ</t>
    </rPh>
    <rPh sb="7" eb="8">
      <t>メイ</t>
    </rPh>
    <phoneticPr fontId="2"/>
  </si>
  <si>
    <t>業務管理者氏名</t>
    <rPh sb="0" eb="2">
      <t>ギョウム</t>
    </rPh>
    <rPh sb="2" eb="4">
      <t>カンリ</t>
    </rPh>
    <rPh sb="4" eb="5">
      <t>シャ</t>
    </rPh>
    <rPh sb="5" eb="7">
      <t>シメイ</t>
    </rPh>
    <rPh sb="6" eb="7">
      <t>メイ</t>
    </rPh>
    <phoneticPr fontId="2"/>
  </si>
  <si>
    <t>作業者氏名</t>
    <rPh sb="0" eb="3">
      <t>サギョウシャ</t>
    </rPh>
    <rPh sb="3" eb="5">
      <t>シメイ</t>
    </rPh>
    <phoneticPr fontId="2"/>
  </si>
  <si>
    <t>(A2) デジタル基盤構築に必要な情報ルールの整理・共通化</t>
  </si>
  <si>
    <t>(A3) 自然資本評価ツールの開発・可視化</t>
  </si>
  <si>
    <t>給与支給
対象期間</t>
    <rPh sb="0" eb="2">
      <t>キュウヨ</t>
    </rPh>
    <rPh sb="2" eb="4">
      <t>シキュウ</t>
    </rPh>
    <rPh sb="5" eb="7">
      <t>タイショウ</t>
    </rPh>
    <rPh sb="7" eb="9">
      <t>キカン</t>
    </rPh>
    <phoneticPr fontId="2"/>
  </si>
  <si>
    <t>従事率</t>
    <rPh sb="0" eb="2">
      <t>ジュウジ</t>
    </rPh>
    <rPh sb="2" eb="3">
      <t>リツ</t>
    </rPh>
    <phoneticPr fontId="2"/>
  </si>
  <si>
    <r>
      <t>基本給</t>
    </r>
    <r>
      <rPr>
        <sz val="11"/>
        <color indexed="10"/>
        <rFont val="ＭＳ 明朝"/>
        <family val="1"/>
        <charset val="128"/>
      </rPr>
      <t>（※2）</t>
    </r>
    <rPh sb="0" eb="3">
      <t>キホンキュウ</t>
    </rPh>
    <phoneticPr fontId="2"/>
  </si>
  <si>
    <r>
      <t>各種手当</t>
    </r>
    <r>
      <rPr>
        <sz val="11"/>
        <color indexed="10"/>
        <rFont val="ＭＳ 明朝"/>
        <family val="1"/>
        <charset val="128"/>
      </rPr>
      <t>（※3）</t>
    </r>
    <rPh sb="0" eb="2">
      <t>カクシュ</t>
    </rPh>
    <rPh sb="2" eb="4">
      <t>テア</t>
    </rPh>
    <phoneticPr fontId="2"/>
  </si>
  <si>
    <t>通勤手当</t>
    <rPh sb="0" eb="2">
      <t>ツウキン</t>
    </rPh>
    <rPh sb="2" eb="4">
      <t>テアテ</t>
    </rPh>
    <phoneticPr fontId="2"/>
  </si>
  <si>
    <t>時間外手当</t>
    <rPh sb="0" eb="3">
      <t>ジカンガイ</t>
    </rPh>
    <rPh sb="3" eb="5">
      <t>テアテ</t>
    </rPh>
    <phoneticPr fontId="2"/>
  </si>
  <si>
    <t>社会保険料等
事業主負担分</t>
    <rPh sb="0" eb="2">
      <t>シャカイ</t>
    </rPh>
    <rPh sb="2" eb="6">
      <t>ホケンリョウトウ</t>
    </rPh>
    <rPh sb="7" eb="10">
      <t>ジギョウヌシ</t>
    </rPh>
    <rPh sb="10" eb="13">
      <t>フタンブン</t>
    </rPh>
    <phoneticPr fontId="2"/>
  </si>
  <si>
    <t>人件費合計</t>
    <rPh sb="0" eb="3">
      <t>ジンケンヒ</t>
    </rPh>
    <rPh sb="3" eb="5">
      <t>ゴウケイ</t>
    </rPh>
    <phoneticPr fontId="2"/>
  </si>
  <si>
    <t>うち委託研究開発費計上額</t>
    <rPh sb="2" eb="4">
      <t>イタク</t>
    </rPh>
    <rPh sb="4" eb="6">
      <t>ケンキュウ</t>
    </rPh>
    <rPh sb="6" eb="8">
      <t>カイハツ</t>
    </rPh>
    <rPh sb="8" eb="9">
      <t>ヒ</t>
    </rPh>
    <rPh sb="9" eb="11">
      <t>ケイジョウ</t>
    </rPh>
    <rPh sb="11" eb="12">
      <t>ガク</t>
    </rPh>
    <phoneticPr fontId="2"/>
  </si>
  <si>
    <t>(B1) 使用済プラスチックから高品位の再生材を選別・供給するシステムの開発</t>
  </si>
  <si>
    <t>４月分</t>
    <rPh sb="1" eb="3">
      <t>ガツブン</t>
    </rPh>
    <phoneticPr fontId="2"/>
  </si>
  <si>
    <t>(B2) 自治体協力回収プラスチックの分別・供給システムの確立</t>
  </si>
  <si>
    <t>５月分</t>
    <rPh sb="1" eb="3">
      <t>ガツブン</t>
    </rPh>
    <phoneticPr fontId="2"/>
  </si>
  <si>
    <t>(C1) 循環性向上と可視化のためのプラットフォーム整備</t>
  </si>
  <si>
    <t>６月分</t>
    <rPh sb="1" eb="3">
      <t>ガツブン</t>
    </rPh>
    <phoneticPr fontId="2"/>
  </si>
  <si>
    <t>７月分</t>
    <rPh sb="1" eb="3">
      <t>ガツブン</t>
    </rPh>
    <phoneticPr fontId="2"/>
  </si>
  <si>
    <t>８月分</t>
    <rPh sb="1" eb="3">
      <t>ガツブン</t>
    </rPh>
    <phoneticPr fontId="2"/>
  </si>
  <si>
    <t>９月分</t>
    <rPh sb="1" eb="3">
      <t>ガツブン</t>
    </rPh>
    <phoneticPr fontId="2"/>
  </si>
  <si>
    <t>１０月分</t>
    <rPh sb="2" eb="4">
      <t>ガツブン</t>
    </rPh>
    <phoneticPr fontId="2"/>
  </si>
  <si>
    <t>１１月分</t>
    <rPh sb="2" eb="4">
      <t>ガツブン</t>
    </rPh>
    <phoneticPr fontId="2"/>
  </si>
  <si>
    <t>１２月分</t>
    <rPh sb="2" eb="4">
      <t>ガツブン</t>
    </rPh>
    <phoneticPr fontId="2"/>
  </si>
  <si>
    <t>１月分</t>
    <rPh sb="1" eb="3">
      <t>ガツブン</t>
    </rPh>
    <phoneticPr fontId="2"/>
  </si>
  <si>
    <t>２月分</t>
    <rPh sb="1" eb="3">
      <t>ガツブン</t>
    </rPh>
    <phoneticPr fontId="2"/>
  </si>
  <si>
    <t>３月分</t>
    <rPh sb="1" eb="3">
      <t>ガツブン</t>
    </rPh>
    <phoneticPr fontId="2"/>
  </si>
  <si>
    <t>　　≪例≫ 賞与支給月［支給額］：7月［50万円］　　賞与算定期間［うち全従事時間］：1～6月［960時間］　　委託研究従事期間［うち委託研究従事時間］：4～6月［240時間］</t>
    <rPh sb="3" eb="4">
      <t>レイ</t>
    </rPh>
    <rPh sb="6" eb="8">
      <t>ショウヨ</t>
    </rPh>
    <rPh sb="8" eb="10">
      <t>シキュウ</t>
    </rPh>
    <rPh sb="10" eb="11">
      <t>ゲツ</t>
    </rPh>
    <rPh sb="12" eb="15">
      <t>シキュウガク</t>
    </rPh>
    <rPh sb="18" eb="19">
      <t>ガツ</t>
    </rPh>
    <rPh sb="22" eb="24">
      <t>マンエン</t>
    </rPh>
    <rPh sb="27" eb="29">
      <t>ショウヨ</t>
    </rPh>
    <rPh sb="29" eb="31">
      <t>サンテイ</t>
    </rPh>
    <rPh sb="31" eb="33">
      <t>キカン</t>
    </rPh>
    <rPh sb="36" eb="37">
      <t>ゼン</t>
    </rPh>
    <rPh sb="37" eb="39">
      <t>ジュウジ</t>
    </rPh>
    <rPh sb="39" eb="41">
      <t>ジカン</t>
    </rPh>
    <rPh sb="46" eb="47">
      <t>ガツ</t>
    </rPh>
    <rPh sb="51" eb="53">
      <t>ジカン</t>
    </rPh>
    <rPh sb="56" eb="58">
      <t>イタク</t>
    </rPh>
    <rPh sb="58" eb="60">
      <t>ケンキュウ</t>
    </rPh>
    <rPh sb="60" eb="62">
      <t>ジュウジ</t>
    </rPh>
    <rPh sb="62" eb="64">
      <t>キカン</t>
    </rPh>
    <rPh sb="67" eb="69">
      <t>イタク</t>
    </rPh>
    <rPh sb="69" eb="71">
      <t>ケンキュウ</t>
    </rPh>
    <rPh sb="71" eb="73">
      <t>ジュウジ</t>
    </rPh>
    <rPh sb="80" eb="81">
      <t>ガツ</t>
    </rPh>
    <rPh sb="85" eb="87">
      <t>ジカン</t>
    </rPh>
    <phoneticPr fontId="2"/>
  </si>
  <si>
    <t>　　　　　     50万円 × 240/960時間 ＝ 12.5万円</t>
    <rPh sb="12" eb="14">
      <t>マンエン</t>
    </rPh>
    <rPh sb="24" eb="26">
      <t>ジカン</t>
    </rPh>
    <rPh sb="33" eb="35">
      <t>マンエン</t>
    </rPh>
    <phoneticPr fontId="2"/>
  </si>
  <si>
    <t>◎ 消費税相当額を別途算出の上、直接経費として計上することが可能です。</t>
    <rPh sb="2" eb="5">
      <t>ショウヒゼイ</t>
    </rPh>
    <rPh sb="5" eb="7">
      <t>ソウトウ</t>
    </rPh>
    <rPh sb="7" eb="8">
      <t>ガク</t>
    </rPh>
    <rPh sb="9" eb="11">
      <t>ベット</t>
    </rPh>
    <rPh sb="11" eb="13">
      <t>サンシュツ</t>
    </rPh>
    <rPh sb="14" eb="15">
      <t>ウエ</t>
    </rPh>
    <rPh sb="16" eb="18">
      <t>チョクセツ</t>
    </rPh>
    <rPh sb="18" eb="20">
      <t>ケイヒ</t>
    </rPh>
    <rPh sb="23" eb="25">
      <t>ケイジョウ</t>
    </rPh>
    <rPh sb="30" eb="32">
      <t>カノウ</t>
    </rPh>
    <phoneticPr fontId="2"/>
  </si>
  <si>
    <t>事業主負担分</t>
    <rPh sb="0" eb="3">
      <t>ジギョウヌシ</t>
    </rPh>
    <rPh sb="3" eb="5">
      <t>フタン</t>
    </rPh>
    <rPh sb="5" eb="6">
      <t>ブン</t>
    </rPh>
    <phoneticPr fontId="2"/>
  </si>
  <si>
    <t>左記足し合わせ</t>
    <rPh sb="0" eb="2">
      <t>サキ</t>
    </rPh>
    <rPh sb="2" eb="3">
      <t>タ</t>
    </rPh>
    <rPh sb="4" eb="5">
      <t>ア</t>
    </rPh>
    <phoneticPr fontId="2"/>
  </si>
  <si>
    <t>★１：タイムカードや出勤簿等にて確認できる従事時間全体（残業時間含む）をご記入ください。理想労働時間ではございません。</t>
    <rPh sb="10" eb="12">
      <t>シュッキン</t>
    </rPh>
    <rPh sb="12" eb="13">
      <t>ボ</t>
    </rPh>
    <rPh sb="13" eb="14">
      <t>トウ</t>
    </rPh>
    <rPh sb="16" eb="18">
      <t>カクニン</t>
    </rPh>
    <rPh sb="21" eb="23">
      <t>ジュウジ</t>
    </rPh>
    <rPh sb="23" eb="25">
      <t>ジカン</t>
    </rPh>
    <rPh sb="25" eb="27">
      <t>ゼンタイ</t>
    </rPh>
    <rPh sb="28" eb="30">
      <t>ザンギョウ</t>
    </rPh>
    <rPh sb="30" eb="32">
      <t>ジカン</t>
    </rPh>
    <rPh sb="32" eb="33">
      <t>フク</t>
    </rPh>
    <rPh sb="37" eb="39">
      <t>キニュウ</t>
    </rPh>
    <rPh sb="44" eb="46">
      <t>リソウ</t>
    </rPh>
    <rPh sb="46" eb="48">
      <t>ロウドウ</t>
    </rPh>
    <rPh sb="48" eb="50">
      <t>ジカン</t>
    </rPh>
    <phoneticPr fontId="2"/>
  </si>
  <si>
    <t>★２：従事日誌等に記載したとおり、本委託研究に関する従事時間をご記入ください。従事率からの逆算ではございません。</t>
    <rPh sb="3" eb="5">
      <t>ジュウジ</t>
    </rPh>
    <rPh sb="5" eb="7">
      <t>ニッシ</t>
    </rPh>
    <rPh sb="7" eb="8">
      <t>トウ</t>
    </rPh>
    <rPh sb="9" eb="11">
      <t>キサイ</t>
    </rPh>
    <rPh sb="17" eb="18">
      <t>ホン</t>
    </rPh>
    <rPh sb="18" eb="20">
      <t>イタク</t>
    </rPh>
    <rPh sb="20" eb="22">
      <t>ケンキュウ</t>
    </rPh>
    <rPh sb="23" eb="24">
      <t>カン</t>
    </rPh>
    <rPh sb="26" eb="28">
      <t>ジュウジ</t>
    </rPh>
    <rPh sb="28" eb="30">
      <t>ジカン</t>
    </rPh>
    <rPh sb="32" eb="34">
      <t>キニュウ</t>
    </rPh>
    <rPh sb="39" eb="41">
      <t>ジュウジ</t>
    </rPh>
    <rPh sb="41" eb="42">
      <t>リツ</t>
    </rPh>
    <rPh sb="45" eb="47">
      <t>ギャクサン</t>
    </rPh>
    <phoneticPr fontId="2"/>
  </si>
  <si>
    <t>従事率を予算作成時のエフォート率等にそろえる必要はございません。</t>
    <rPh sb="0" eb="2">
      <t>ジュウジ</t>
    </rPh>
    <rPh sb="2" eb="3">
      <t>リツ</t>
    </rPh>
    <rPh sb="4" eb="6">
      <t>ヨサン</t>
    </rPh>
    <rPh sb="6" eb="8">
      <t>サクセイ</t>
    </rPh>
    <rPh sb="8" eb="9">
      <t>ジ</t>
    </rPh>
    <rPh sb="15" eb="16">
      <t>リツ</t>
    </rPh>
    <rPh sb="16" eb="17">
      <t>トウ</t>
    </rPh>
    <rPh sb="22" eb="24">
      <t>ヒツヨウ</t>
    </rPh>
    <phoneticPr fontId="2"/>
  </si>
  <si>
    <t>ただし、雇用形態が裁量労働制をとっており、実際の従事時間に関わらず一定の給与額を支給する雇用契約になっている場合はご相談ください。</t>
    <rPh sb="4" eb="6">
      <t>コヨウ</t>
    </rPh>
    <rPh sb="6" eb="8">
      <t>ケイタイ</t>
    </rPh>
    <rPh sb="9" eb="11">
      <t>サイリョウ</t>
    </rPh>
    <rPh sb="11" eb="13">
      <t>ロウドウ</t>
    </rPh>
    <rPh sb="13" eb="14">
      <t>セイ</t>
    </rPh>
    <rPh sb="21" eb="23">
      <t>ジッサイ</t>
    </rPh>
    <rPh sb="24" eb="26">
      <t>ジュウジ</t>
    </rPh>
    <rPh sb="26" eb="28">
      <t>ジカン</t>
    </rPh>
    <rPh sb="29" eb="30">
      <t>カカ</t>
    </rPh>
    <rPh sb="33" eb="35">
      <t>イッテイ</t>
    </rPh>
    <rPh sb="36" eb="39">
      <t>キュウヨガク</t>
    </rPh>
    <rPh sb="40" eb="42">
      <t>シキュウ</t>
    </rPh>
    <rPh sb="44" eb="46">
      <t>コヨウ</t>
    </rPh>
    <rPh sb="46" eb="48">
      <t>ケイヤク</t>
    </rPh>
    <rPh sb="54" eb="56">
      <t>バアイ</t>
    </rPh>
    <rPh sb="58" eb="60">
      <t>ソウダン</t>
    </rPh>
    <phoneticPr fontId="2"/>
  </si>
  <si>
    <t>裁量労働制の場合は本様式では計算しきれない場合がございます。</t>
    <rPh sb="0" eb="2">
      <t>サイリョウ</t>
    </rPh>
    <rPh sb="2" eb="4">
      <t>ロウドウ</t>
    </rPh>
    <rPh sb="4" eb="5">
      <t>セイ</t>
    </rPh>
    <rPh sb="6" eb="8">
      <t>バアイ</t>
    </rPh>
    <rPh sb="9" eb="10">
      <t>ホン</t>
    </rPh>
    <rPh sb="10" eb="12">
      <t>ヨウシキ</t>
    </rPh>
    <rPh sb="14" eb="16">
      <t>ケイサン</t>
    </rPh>
    <rPh sb="21" eb="23">
      <t>バアイ</t>
    </rPh>
    <phoneticPr fontId="2"/>
  </si>
  <si>
    <t>↑</t>
    <phoneticPr fontId="2"/>
  </si>
  <si>
    <t>収支簿へ転記ください。</t>
    <rPh sb="0" eb="2">
      <t>シュウシ</t>
    </rPh>
    <rPh sb="2" eb="3">
      <t>ボ</t>
    </rPh>
    <rPh sb="4" eb="6">
      <t>テンキ</t>
    </rPh>
    <phoneticPr fontId="2"/>
  </si>
  <si>
    <t>※ただし、右端に「要調整」と出る</t>
    <rPh sb="5" eb="7">
      <t>ミギハジ</t>
    </rPh>
    <rPh sb="9" eb="10">
      <t>ヨウ</t>
    </rPh>
    <rPh sb="10" eb="12">
      <t>チョウセイ</t>
    </rPh>
    <rPh sb="14" eb="15">
      <t>デ</t>
    </rPh>
    <phoneticPr fontId="2"/>
  </si>
  <si>
    <t>ものについては、端数処理の関係で</t>
    <rPh sb="8" eb="10">
      <t>ハスウ</t>
    </rPh>
    <rPh sb="10" eb="12">
      <t>ショリ</t>
    </rPh>
    <rPh sb="13" eb="15">
      <t>カンケイ</t>
    </rPh>
    <phoneticPr fontId="2"/>
  </si>
  <si>
    <t>ずれているものがありますので、</t>
    <phoneticPr fontId="2"/>
  </si>
  <si>
    <t>合計額が左の計上額と一致するように</t>
    <rPh sb="0" eb="2">
      <t>ゴウケイ</t>
    </rPh>
    <rPh sb="2" eb="3">
      <t>ガク</t>
    </rPh>
    <rPh sb="4" eb="5">
      <t>ヒダリ</t>
    </rPh>
    <rPh sb="6" eb="8">
      <t>ケイジョウ</t>
    </rPh>
    <rPh sb="8" eb="9">
      <t>ガク</t>
    </rPh>
    <rPh sb="10" eb="12">
      <t>イッチ</t>
    </rPh>
    <phoneticPr fontId="2"/>
  </si>
  <si>
    <t>どこかの項目を1円調整するなどしてください</t>
    <rPh sb="4" eb="6">
      <t>コウモク</t>
    </rPh>
    <rPh sb="8" eb="9">
      <t>エン</t>
    </rPh>
    <rPh sb="9" eb="11">
      <t>チョウセイ</t>
    </rPh>
    <phoneticPr fontId="2"/>
  </si>
  <si>
    <t>環境　太郎</t>
    <rPh sb="0" eb="2">
      <t>カンキョウ</t>
    </rPh>
    <rPh sb="3" eb="5">
      <t>タロウ</t>
    </rPh>
    <phoneticPr fontId="2"/>
  </si>
  <si>
    <t>（内訳）</t>
    <rPh sb="1" eb="3">
      <t>ウチワケ</t>
    </rPh>
    <phoneticPr fontId="2"/>
  </si>
  <si>
    <t>20xx年度　人件費精算書</t>
    <phoneticPr fontId="2"/>
  </si>
  <si>
    <t>【課題番号】</t>
    <rPh sb="1" eb="3">
      <t>カダイ</t>
    </rPh>
    <phoneticPr fontId="2"/>
  </si>
  <si>
    <t>研究領域</t>
    <rPh sb="2" eb="4">
      <t>リョウイキ</t>
    </rPh>
    <phoneticPr fontId="2"/>
  </si>
  <si>
    <t>研究課題名</t>
    <rPh sb="2" eb="4">
      <t>カダイ</t>
    </rPh>
    <rPh sb="4" eb="5">
      <t>ナ</t>
    </rPh>
    <phoneticPr fontId="2"/>
  </si>
  <si>
    <t>※1：賞与については、賞与算定期間における全従事時間から従事率を算出してください。（研究期間内であれば、前年度の従事時間を算定期間に含めることが可能です。）</t>
    <rPh sb="3" eb="5">
      <t>ショウヨ</t>
    </rPh>
    <rPh sb="11" eb="13">
      <t>ショウヨ</t>
    </rPh>
    <rPh sb="13" eb="15">
      <t>サンテイ</t>
    </rPh>
    <rPh sb="15" eb="17">
      <t>キカン</t>
    </rPh>
    <rPh sb="21" eb="22">
      <t>ゼン</t>
    </rPh>
    <rPh sb="22" eb="24">
      <t>ジュウジ</t>
    </rPh>
    <rPh sb="24" eb="26">
      <t>ジカン</t>
    </rPh>
    <rPh sb="28" eb="30">
      <t>ジュウジ</t>
    </rPh>
    <rPh sb="30" eb="31">
      <t>リツ</t>
    </rPh>
    <rPh sb="32" eb="34">
      <t>サンシュツ</t>
    </rPh>
    <rPh sb="42" eb="44">
      <t>ケンキュウ</t>
    </rPh>
    <rPh sb="44" eb="46">
      <t>キカン</t>
    </rPh>
    <rPh sb="46" eb="47">
      <t>ナイ</t>
    </rPh>
    <rPh sb="52" eb="55">
      <t>ゼンネンド</t>
    </rPh>
    <rPh sb="56" eb="58">
      <t>ジュウジ</t>
    </rPh>
    <rPh sb="58" eb="60">
      <t>ジカン</t>
    </rPh>
    <rPh sb="61" eb="63">
      <t>サンテイ</t>
    </rPh>
    <rPh sb="63" eb="65">
      <t>キカン</t>
    </rPh>
    <rPh sb="66" eb="67">
      <t>フク</t>
    </rPh>
    <rPh sb="72" eb="74">
      <t>カノウ</t>
    </rPh>
    <phoneticPr fontId="2"/>
  </si>
  <si>
    <t>こちらの項目それぞれを別々に</t>
    <rPh sb="4" eb="6">
      <t>コウモク</t>
    </rPh>
    <rPh sb="11" eb="13">
      <t>ベツベツ</t>
    </rPh>
    <phoneticPr fontId="2"/>
  </si>
  <si>
    <t>給与計</t>
    <rPh sb="0" eb="2">
      <t>キュウヨ</t>
    </rPh>
    <rPh sb="2" eb="3">
      <t>ケイ</t>
    </rPh>
    <phoneticPr fontId="2"/>
  </si>
  <si>
    <t>総計</t>
    <rPh sb="0" eb="2">
      <t>ソウケイケイ</t>
    </rPh>
    <phoneticPr fontId="2"/>
  </si>
  <si>
    <t>〇月賞与
（〇月～〇月分）</t>
    <rPh sb="1" eb="2">
      <t>ガツ</t>
    </rPh>
    <rPh sb="2" eb="4">
      <t>ショウヨ</t>
    </rPh>
    <rPh sb="7" eb="8">
      <t>ガツ</t>
    </rPh>
    <rPh sb="10" eb="11">
      <t>ガツ</t>
    </rPh>
    <rPh sb="11" eb="12">
      <t>ブン</t>
    </rPh>
    <phoneticPr fontId="2"/>
  </si>
  <si>
    <t>※2：通勤手当については、一括で支給した場合であっても月割で計上してください。（年度を跨って支給された分の通勤費は計上できません。）</t>
    <rPh sb="3" eb="7">
      <t>ツウキンテアテ</t>
    </rPh>
    <rPh sb="13" eb="15">
      <t>イッカツ</t>
    </rPh>
    <rPh sb="16" eb="18">
      <t>シキュウ</t>
    </rPh>
    <rPh sb="20" eb="22">
      <t>バアイ</t>
    </rPh>
    <rPh sb="27" eb="28">
      <t>ツキ</t>
    </rPh>
    <rPh sb="28" eb="29">
      <t>ワリ</t>
    </rPh>
    <rPh sb="40" eb="42">
      <t>ネンド</t>
    </rPh>
    <rPh sb="43" eb="44">
      <t>マタガ</t>
    </rPh>
    <rPh sb="46" eb="48">
      <t>シキュウ</t>
    </rPh>
    <rPh sb="51" eb="52">
      <t>ブン</t>
    </rPh>
    <rPh sb="53" eb="56">
      <t>ツウキンヒ</t>
    </rPh>
    <rPh sb="57" eb="59">
      <t>ケイジョウ</t>
    </rPh>
    <phoneticPr fontId="2"/>
  </si>
  <si>
    <t>※3：日給制、時給制の基本給は、従事日数、所定内従事時間の月間合計に単価（日給、時給）を乗じた額を記入してください。</t>
    <rPh sb="3" eb="6">
      <t>ニッキュウセイ</t>
    </rPh>
    <rPh sb="7" eb="9">
      <t>ジキュウ</t>
    </rPh>
    <rPh sb="9" eb="10">
      <t>セイ</t>
    </rPh>
    <rPh sb="11" eb="14">
      <t>キホンキュウ</t>
    </rPh>
    <rPh sb="16" eb="18">
      <t>ジュウジ</t>
    </rPh>
    <rPh sb="18" eb="20">
      <t>ニッスウ</t>
    </rPh>
    <rPh sb="21" eb="24">
      <t>ショテイナイ</t>
    </rPh>
    <rPh sb="24" eb="26">
      <t>ジュウジ</t>
    </rPh>
    <rPh sb="26" eb="28">
      <t>ジカン</t>
    </rPh>
    <rPh sb="29" eb="31">
      <t>ゲッカン</t>
    </rPh>
    <rPh sb="31" eb="33">
      <t>ゴウケイ</t>
    </rPh>
    <rPh sb="34" eb="36">
      <t>タンカ</t>
    </rPh>
    <rPh sb="37" eb="39">
      <t>ニッキュウ</t>
    </rPh>
    <rPh sb="40" eb="42">
      <t>ジキュウ</t>
    </rPh>
    <rPh sb="44" eb="45">
      <t>ジョウ</t>
    </rPh>
    <rPh sb="47" eb="48">
      <t>ガク</t>
    </rPh>
    <rPh sb="49" eb="51">
      <t>キニュウ</t>
    </rPh>
    <phoneticPr fontId="2"/>
  </si>
  <si>
    <t>※4：各種手当は、原則として、扶養手当、住居手当等、健康保険の報酬月額算定に含まれるものを対象とします。祝金、見舞金、持ち株会奨励金等は認められません。</t>
    <rPh sb="3" eb="5">
      <t>カクシュ</t>
    </rPh>
    <rPh sb="5" eb="7">
      <t>テア</t>
    </rPh>
    <rPh sb="9" eb="11">
      <t>ゲンソク</t>
    </rPh>
    <rPh sb="15" eb="17">
      <t>フヨウ</t>
    </rPh>
    <rPh sb="17" eb="19">
      <t>テアテ</t>
    </rPh>
    <rPh sb="20" eb="22">
      <t>ジュウキョ</t>
    </rPh>
    <rPh sb="22" eb="24">
      <t>テアテ</t>
    </rPh>
    <rPh sb="24" eb="25">
      <t>トウ</t>
    </rPh>
    <rPh sb="26" eb="28">
      <t>ケンコウ</t>
    </rPh>
    <rPh sb="28" eb="30">
      <t>ホケン</t>
    </rPh>
    <rPh sb="31" eb="33">
      <t>ホウシュウ</t>
    </rPh>
    <rPh sb="33" eb="35">
      <t>ゲツガク</t>
    </rPh>
    <rPh sb="35" eb="37">
      <t>サンテイ</t>
    </rPh>
    <rPh sb="38" eb="39">
      <t>フク</t>
    </rPh>
    <rPh sb="45" eb="47">
      <t>タイショウ</t>
    </rPh>
    <phoneticPr fontId="2"/>
  </si>
  <si>
    <t>全従事時間（分）</t>
    <rPh sb="0" eb="1">
      <t>ゼン</t>
    </rPh>
    <rPh sb="1" eb="3">
      <t>ジュウジ</t>
    </rPh>
    <rPh sb="3" eb="5">
      <t>ジカン</t>
    </rPh>
    <rPh sb="6" eb="7">
      <t>フン</t>
    </rPh>
    <phoneticPr fontId="2"/>
  </si>
  <si>
    <t>うち委託研究
従事時間（分）</t>
    <rPh sb="2" eb="4">
      <t>イタク</t>
    </rPh>
    <rPh sb="4" eb="6">
      <t>ケンキュウ</t>
    </rPh>
    <rPh sb="7" eb="9">
      <t>ジュウジ</t>
    </rPh>
    <rPh sb="9" eb="11">
      <t>ジカン</t>
    </rPh>
    <rPh sb="12" eb="13">
      <t>フン</t>
    </rPh>
    <phoneticPr fontId="2"/>
  </si>
  <si>
    <t>※ここにいう「課税」「不課税」は</t>
    <rPh sb="7" eb="9">
      <t>カゼイ</t>
    </rPh>
    <rPh sb="11" eb="14">
      <t>フカゼイ</t>
    </rPh>
    <phoneticPr fontId="2"/>
  </si>
  <si>
    <t>　所得税ではなく消費税にかかる課税取引</t>
    <rPh sb="1" eb="4">
      <t>ショトクゼイ</t>
    </rPh>
    <rPh sb="8" eb="11">
      <t>ショウヒゼイ</t>
    </rPh>
    <rPh sb="15" eb="19">
      <t>カゼイトリヒキ</t>
    </rPh>
    <phoneticPr fontId="2"/>
  </si>
  <si>
    <t>　かどうかで整理されています。</t>
    <rPh sb="6" eb="8">
      <t>セイリ</t>
    </rPh>
    <phoneticPr fontId="2"/>
  </si>
  <si>
    <t>12月賞与
（６月～11月分）</t>
    <rPh sb="2" eb="3">
      <t>ガツ</t>
    </rPh>
    <rPh sb="3" eb="5">
      <t>ショウヨ</t>
    </rPh>
    <rPh sb="8" eb="9">
      <t>ガツ</t>
    </rPh>
    <rPh sb="12" eb="13">
      <t>ガツ</t>
    </rPh>
    <rPh sb="13" eb="14">
      <t>ブン</t>
    </rPh>
    <phoneticPr fontId="2"/>
  </si>
  <si>
    <t>　</t>
    <phoneticPr fontId="2"/>
  </si>
  <si>
    <t>再生　花子</t>
    <rPh sb="0" eb="2">
      <t>サイセイ</t>
    </rPh>
    <rPh sb="3" eb="5">
      <t>ハナコ</t>
    </rPh>
    <phoneticPr fontId="2"/>
  </si>
  <si>
    <t>XXXXXXXXXXXXXXXXXXXXXXX</t>
    <phoneticPr fontId="2"/>
  </si>
  <si>
    <t>統合領域</t>
    <rPh sb="0" eb="4">
      <t>トウゴウリョウイキ</t>
    </rPh>
    <phoneticPr fontId="2"/>
  </si>
  <si>
    <t>（企業等様式３）</t>
    <rPh sb="1" eb="3">
      <t>キギョウ</t>
    </rPh>
    <rPh sb="3" eb="4">
      <t>トウ</t>
    </rPh>
    <rPh sb="4" eb="6">
      <t>ヨウシキ</t>
    </rPh>
    <phoneticPr fontId="2"/>
  </si>
  <si>
    <t>推進センター（株）</t>
    <rPh sb="0" eb="2">
      <t>スイシン</t>
    </rPh>
    <rPh sb="6" eb="9">
      <t>カブ</t>
    </rPh>
    <phoneticPr fontId="2"/>
  </si>
  <si>
    <t>技術部開発課</t>
    <rPh sb="0" eb="3">
      <t>ギジュツブ</t>
    </rPh>
    <rPh sb="3" eb="5">
      <t>カイハツ</t>
    </rPh>
    <rPh sb="5" eb="6">
      <t>カ</t>
    </rPh>
    <phoneticPr fontId="2"/>
  </si>
  <si>
    <t>技術部開発課</t>
    <phoneticPr fontId="2"/>
  </si>
  <si>
    <t>所属機関名</t>
    <rPh sb="0" eb="2">
      <t>ショゾク</t>
    </rPh>
    <rPh sb="2" eb="4">
      <t>キカン</t>
    </rPh>
    <rPh sb="4" eb="5">
      <t>メイ</t>
    </rPh>
    <phoneticPr fontId="2"/>
  </si>
  <si>
    <t>補助事業者氏名</t>
    <rPh sb="0" eb="4">
      <t>ホジョジギョウ</t>
    </rPh>
    <rPh sb="4" eb="5">
      <t>シャ</t>
    </rPh>
    <rPh sb="5" eb="7">
      <t>シメイ</t>
    </rPh>
    <phoneticPr fontId="2"/>
  </si>
  <si>
    <t>事業区分名</t>
    <rPh sb="0" eb="5">
      <t>ジギョウクブンメイ</t>
    </rPh>
    <phoneticPr fontId="2"/>
  </si>
  <si>
    <t>推進　次郎</t>
    <rPh sb="0" eb="2">
      <t>スイシン</t>
    </rPh>
    <rPh sb="3" eb="5">
      <t>ジロウ</t>
    </rPh>
    <phoneticPr fontId="2"/>
  </si>
  <si>
    <t>次世代事業</t>
  </si>
  <si>
    <t>【1J-0123】</t>
    <phoneticPr fontId="2"/>
  </si>
  <si>
    <t>★２：従事日誌等に記載したとおり、本補助事業に関する従事時間をご記入ください。従事率からの逆算ではございません。</t>
    <rPh sb="3" eb="5">
      <t>ジュウジ</t>
    </rPh>
    <rPh sb="5" eb="7">
      <t>ニッシ</t>
    </rPh>
    <rPh sb="7" eb="8">
      <t>トウ</t>
    </rPh>
    <rPh sb="9" eb="11">
      <t>キサイ</t>
    </rPh>
    <rPh sb="17" eb="18">
      <t>ホン</t>
    </rPh>
    <rPh sb="18" eb="22">
      <t>ホジョジギョウ</t>
    </rPh>
    <rPh sb="23" eb="24">
      <t>カン</t>
    </rPh>
    <rPh sb="26" eb="28">
      <t>ジュウジ</t>
    </rPh>
    <rPh sb="28" eb="30">
      <t>ジカン</t>
    </rPh>
    <rPh sb="32" eb="34">
      <t>キニュウ</t>
    </rPh>
    <rPh sb="39" eb="41">
      <t>ジュウジ</t>
    </rPh>
    <rPh sb="41" eb="42">
      <t>リツ</t>
    </rPh>
    <rPh sb="45" eb="47">
      <t>ギャクサン</t>
    </rPh>
    <phoneticPr fontId="2"/>
  </si>
  <si>
    <t>本人支払分</t>
    <rPh sb="0" eb="2">
      <t>ホンニン</t>
    </rPh>
    <rPh sb="2" eb="4">
      <t>シハラ</t>
    </rPh>
    <rPh sb="4" eb="5">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</si>
</sst>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Red]\(#,##0.000\)"/>
    <numFmt numFmtId="177" formatCode="#,##0_);[Red]\(#,##0\)"/>
    <numFmt numFmtId="178" formatCode="0.00&quot; 時間&quot;"/>
    <numFmt numFmtId="179" formatCode="#,##0&quot;円&quot;"/>
    <numFmt numFmtId="180" formatCode="0&quot; 分&quot;"/>
    <numFmt numFmtId="181" formatCode="0\ &quot;分&quot;"/>
    <numFmt numFmtId="182" formatCode="#,##0\ &quot;分&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明朝"/>
      <family val="1"/>
      <charset val="128"/>
    </font>
    <font>
      <sz val="11"/>
      <color indexed="10"/>
      <name val="ＭＳ 明朝"/>
      <family val="1"/>
      <charset val="128"/>
    </font>
    <font>
      <b/>
      <sz val="11"/>
      <name val="ＭＳ 明朝"/>
      <family val="1"/>
      <charset val="128"/>
    </font>
    <font>
      <sz val="9"/>
      <name val="ＭＳ 明朝"/>
      <family val="1"/>
      <charset val="128"/>
    </font>
    <font>
      <b/>
      <sz val="11"/>
      <color rgb="FFFF0000"/>
      <name val="ＭＳ 明朝"/>
      <family val="1"/>
      <charset val="128"/>
    </font>
    <font>
      <sz val="11"/>
      <color rgb="FFFF0000"/>
      <name val="ＭＳ 明朝"/>
      <family val="1"/>
      <charset val="128"/>
    </font>
    <font>
      <b/>
      <sz val="11"/>
      <name val="AR丸ゴシック体E"/>
      <family val="3"/>
      <charset val="128"/>
    </font>
    <font>
      <sz val="8"/>
      <name val="ＭＳ 明朝"/>
      <family val="1"/>
      <charset val="128"/>
    </font>
  </fonts>
  <fills count="7">
    <fill>
      <patternFill patternType="none"/>
    </fill>
    <fill>
      <patternFill patternType="gray125"/>
    </fill>
    <fill>
      <patternFill patternType="solid">
        <fgColor indexed="26"/>
        <bgColor indexed="64"/>
      </patternFill>
    </fill>
    <fill>
      <patternFill patternType="solid">
        <fgColor indexed="9"/>
        <bgColor indexed="64"/>
      </patternFill>
    </fill>
    <fill>
      <patternFill patternType="solid">
        <fgColor indexed="27"/>
        <bgColor indexed="64"/>
      </patternFill>
    </fill>
    <fill>
      <patternFill patternType="solid">
        <fgColor rgb="FFCCFFFF"/>
        <bgColor indexed="64"/>
      </patternFill>
    </fill>
    <fill>
      <patternFill patternType="solid">
        <fgColor theme="0" tint="-0.249977111117893"/>
        <bgColor indexed="64"/>
      </patternFill>
    </fill>
  </fills>
  <borders count="51">
    <border>
      <left/>
      <right/>
      <top/>
      <bottom/>
      <diagonal/>
    </border>
    <border>
      <left style="thick">
        <color indexed="64"/>
      </left>
      <right style="thick">
        <color indexed="64"/>
      </right>
      <top style="thick">
        <color indexed="64"/>
      </top>
      <bottom style="thin">
        <color indexed="64"/>
      </bottom>
      <diagonal/>
    </border>
    <border>
      <left/>
      <right/>
      <top style="thick">
        <color indexed="64"/>
      </top>
      <bottom style="thin">
        <color indexed="64"/>
      </bottom>
      <diagonal/>
    </border>
    <border>
      <left style="dotted">
        <color indexed="64"/>
      </left>
      <right style="dotted">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style="dotted">
        <color indexed="64"/>
      </left>
      <right/>
      <top style="thick">
        <color indexed="64"/>
      </top>
      <bottom style="thin">
        <color indexed="64"/>
      </bottom>
      <diagonal/>
    </border>
    <border>
      <left style="double">
        <color indexed="64"/>
      </left>
      <right style="double">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double">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ck">
        <color indexed="64"/>
      </left>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thick">
        <color indexed="64"/>
      </left>
      <right style="dotted">
        <color indexed="64"/>
      </right>
      <top style="double">
        <color indexed="64"/>
      </top>
      <bottom style="thick">
        <color indexed="64"/>
      </bottom>
      <diagonal/>
    </border>
    <border>
      <left style="dotted">
        <color indexed="64"/>
      </left>
      <right style="dotted">
        <color indexed="64"/>
      </right>
      <top style="double">
        <color indexed="64"/>
      </top>
      <bottom style="thick">
        <color indexed="64"/>
      </bottom>
      <diagonal/>
    </border>
    <border>
      <left style="dotted">
        <color indexed="64"/>
      </left>
      <right style="thick">
        <color indexed="64"/>
      </right>
      <top style="double">
        <color indexed="64"/>
      </top>
      <bottom style="thick">
        <color indexed="64"/>
      </bottom>
      <diagonal/>
    </border>
    <border>
      <left/>
      <right style="dotted">
        <color indexed="64"/>
      </right>
      <top style="double">
        <color indexed="64"/>
      </top>
      <bottom style="thick">
        <color indexed="64"/>
      </bottom>
      <diagonal/>
    </border>
    <border>
      <left style="dotted">
        <color indexed="64"/>
      </left>
      <right style="double">
        <color indexed="64"/>
      </right>
      <top style="double">
        <color indexed="64"/>
      </top>
      <bottom style="thick">
        <color indexed="64"/>
      </bottom>
      <diagonal/>
    </border>
    <border>
      <left style="double">
        <color indexed="64"/>
      </left>
      <right style="double">
        <color indexed="64"/>
      </right>
      <top style="double">
        <color indexed="64"/>
      </top>
      <bottom style="thick">
        <color indexed="64"/>
      </bottom>
      <diagonal/>
    </border>
    <border>
      <left style="double">
        <color indexed="64"/>
      </left>
      <right style="thick">
        <color indexed="64"/>
      </right>
      <top style="double">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ck">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ck">
        <color indexed="64"/>
      </left>
      <right style="dotted">
        <color indexed="64"/>
      </right>
      <top style="thin">
        <color indexed="64"/>
      </top>
      <bottom style="thin">
        <color indexed="64"/>
      </bottom>
      <diagonal/>
    </border>
    <border>
      <left style="thick">
        <color indexed="64"/>
      </left>
      <right style="dotted">
        <color indexed="64"/>
      </right>
      <top style="thin">
        <color indexed="64"/>
      </top>
      <bottom style="double">
        <color indexed="64"/>
      </bottom>
      <diagonal/>
    </border>
    <border>
      <left style="dotted">
        <color indexed="64"/>
      </left>
      <right style="thick">
        <color indexed="64"/>
      </right>
      <top style="thin">
        <color indexed="64"/>
      </top>
      <bottom style="double">
        <color indexed="64"/>
      </bottom>
      <diagonal/>
    </border>
    <border>
      <left style="dotted">
        <color indexed="64"/>
      </left>
      <right style="thick">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diagonalUp="1">
      <left style="dotted">
        <color indexed="64"/>
      </left>
      <right style="thick">
        <color indexed="64"/>
      </right>
      <top style="double">
        <color indexed="64"/>
      </top>
      <bottom style="thick">
        <color indexed="64"/>
      </bottom>
      <diagonal style="dotted">
        <color indexed="64"/>
      </diagonal>
    </border>
    <border>
      <left style="thick">
        <color indexed="64"/>
      </left>
      <right style="dashed">
        <color indexed="64"/>
      </right>
      <top style="thin">
        <color indexed="64"/>
      </top>
      <bottom style="double">
        <color indexed="64"/>
      </bottom>
      <diagonal/>
    </border>
    <border>
      <left/>
      <right style="dotted">
        <color indexed="64"/>
      </right>
      <top style="thin">
        <color indexed="64"/>
      </top>
      <bottom style="thin">
        <color indexed="64"/>
      </bottom>
      <diagonal/>
    </border>
    <border>
      <left style="thick">
        <color indexed="64"/>
      </left>
      <right style="dashed">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3" fillId="3" borderId="1" xfId="0" applyFont="1" applyFill="1" applyBorder="1" applyAlignment="1">
      <alignment horizontal="center" vertical="center" wrapText="1" shrinkToFit="1"/>
    </xf>
    <xf numFmtId="0" fontId="4"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76" fontId="4" fillId="3" borderId="4" xfId="0" applyNumberFormat="1" applyFont="1" applyFill="1" applyBorder="1" applyAlignment="1">
      <alignment horizontal="center" vertical="center" wrapText="1"/>
    </xf>
    <xf numFmtId="38" fontId="4" fillId="3" borderId="5" xfId="2" applyFont="1" applyFill="1" applyBorder="1" applyAlignment="1" applyProtection="1">
      <alignment horizontal="center" vertical="center" shrinkToFit="1"/>
    </xf>
    <xf numFmtId="38" fontId="4" fillId="3" borderId="3" xfId="2" applyFont="1" applyFill="1" applyBorder="1" applyAlignment="1" applyProtection="1">
      <alignment horizontal="center" vertical="center" shrinkToFit="1"/>
    </xf>
    <xf numFmtId="38" fontId="4" fillId="3" borderId="6" xfId="2" applyFont="1" applyFill="1" applyBorder="1" applyAlignment="1" applyProtection="1">
      <alignment horizontal="center" vertical="center" shrinkToFit="1"/>
    </xf>
    <xf numFmtId="38" fontId="4" fillId="3" borderId="6" xfId="2" applyFont="1" applyFill="1" applyBorder="1" applyAlignment="1" applyProtection="1">
      <alignment horizontal="center" vertical="center" wrapText="1"/>
    </xf>
    <xf numFmtId="38" fontId="4" fillId="3" borderId="7" xfId="2" applyFont="1" applyFill="1" applyBorder="1" applyAlignment="1" applyProtection="1">
      <alignment horizontal="center" vertical="center" wrapText="1" shrinkToFit="1"/>
    </xf>
    <xf numFmtId="177" fontId="3" fillId="3" borderId="4" xfId="2" applyNumberFormat="1" applyFont="1" applyFill="1" applyBorder="1" applyAlignment="1" applyProtection="1">
      <alignment horizontal="center" vertical="center" wrapText="1" shrinkToFit="1"/>
    </xf>
    <xf numFmtId="0" fontId="3" fillId="0" borderId="0" xfId="0" applyFont="1" applyAlignment="1">
      <alignment horizontal="center" vertical="center" shrinkToFit="1"/>
    </xf>
    <xf numFmtId="176" fontId="3" fillId="0" borderId="0" xfId="0" applyNumberFormat="1" applyFont="1" applyAlignment="1">
      <alignment horizontal="center" vertical="center" shrinkToFit="1"/>
    </xf>
    <xf numFmtId="38" fontId="3" fillId="0" borderId="0" xfId="2" applyFont="1" applyAlignment="1" applyProtection="1">
      <alignment horizontal="center" vertical="center" shrinkToFit="1"/>
    </xf>
    <xf numFmtId="177" fontId="3" fillId="0" borderId="0" xfId="2" applyNumberFormat="1" applyFont="1" applyAlignment="1" applyProtection="1">
      <alignment horizontal="center" vertical="center" shrinkToFit="1"/>
    </xf>
    <xf numFmtId="0" fontId="3" fillId="0" borderId="0" xfId="0" applyFont="1">
      <alignment vertical="center"/>
    </xf>
    <xf numFmtId="0" fontId="3" fillId="0" borderId="8" xfId="0" applyFont="1" applyBorder="1" applyAlignment="1">
      <alignment horizontal="center" vertical="center" shrinkToFit="1"/>
    </xf>
    <xf numFmtId="179" fontId="3" fillId="2" borderId="15" xfId="2" applyNumberFormat="1" applyFont="1" applyFill="1" applyBorder="1" applyAlignment="1" applyProtection="1">
      <alignment horizontal="right" vertical="center" shrinkToFit="1"/>
      <protection locked="0"/>
    </xf>
    <xf numFmtId="179" fontId="3" fillId="2" borderId="13" xfId="2" applyNumberFormat="1" applyFont="1" applyFill="1" applyBorder="1" applyAlignment="1" applyProtection="1">
      <alignment horizontal="right" vertical="center" shrinkToFit="1"/>
      <protection locked="0"/>
    </xf>
    <xf numFmtId="179" fontId="3" fillId="2" borderId="16" xfId="2" applyNumberFormat="1" applyFont="1" applyFill="1" applyBorder="1" applyAlignment="1" applyProtection="1">
      <alignment horizontal="right" vertical="center" shrinkToFit="1"/>
      <protection locked="0"/>
    </xf>
    <xf numFmtId="179" fontId="3" fillId="4" borderId="17" xfId="2" applyNumberFormat="1" applyFont="1" applyFill="1" applyBorder="1" applyAlignment="1" applyProtection="1">
      <alignment horizontal="right" vertical="center" shrinkToFit="1"/>
    </xf>
    <xf numFmtId="179" fontId="3" fillId="4" borderId="14" xfId="2" applyNumberFormat="1" applyFont="1" applyFill="1" applyBorder="1" applyAlignment="1" applyProtection="1">
      <alignment horizontal="right" vertical="center" shrinkToFit="1"/>
    </xf>
    <xf numFmtId="0" fontId="3" fillId="0" borderId="9" xfId="0" applyFont="1" applyBorder="1" applyAlignment="1">
      <alignment horizontal="center" vertical="center" shrinkToFit="1"/>
    </xf>
    <xf numFmtId="179" fontId="3" fillId="2" borderId="18" xfId="2" applyNumberFormat="1" applyFont="1" applyFill="1" applyBorder="1" applyAlignment="1" applyProtection="1">
      <alignment horizontal="right" vertical="center" shrinkToFit="1"/>
      <protection locked="0"/>
    </xf>
    <xf numFmtId="179" fontId="3" fillId="2" borderId="19" xfId="2" applyNumberFormat="1" applyFont="1" applyFill="1" applyBorder="1" applyAlignment="1" applyProtection="1">
      <alignment horizontal="right" vertical="center" shrinkToFit="1"/>
      <protection locked="0"/>
    </xf>
    <xf numFmtId="179" fontId="3" fillId="2" borderId="20" xfId="2" applyNumberFormat="1" applyFont="1" applyFill="1" applyBorder="1" applyAlignment="1" applyProtection="1">
      <alignment horizontal="right" vertical="center" shrinkToFit="1"/>
      <protection locked="0"/>
    </xf>
    <xf numFmtId="0" fontId="3" fillId="0" borderId="10" xfId="0" applyFont="1" applyBorder="1" applyAlignment="1">
      <alignment horizontal="center" vertical="center" shrinkToFit="1"/>
    </xf>
    <xf numFmtId="179" fontId="3" fillId="4" borderId="24" xfId="2" applyNumberFormat="1" applyFont="1" applyFill="1" applyBorder="1" applyAlignment="1" applyProtection="1">
      <alignment horizontal="right" vertical="center" shrinkToFit="1"/>
    </xf>
    <xf numFmtId="179" fontId="3" fillId="4" borderId="22" xfId="2" applyNumberFormat="1" applyFont="1" applyFill="1" applyBorder="1" applyAlignment="1" applyProtection="1">
      <alignment horizontal="right" vertical="center" shrinkToFit="1"/>
    </xf>
    <xf numFmtId="179" fontId="3" fillId="4" borderId="25" xfId="2" applyNumberFormat="1" applyFont="1" applyFill="1" applyBorder="1" applyAlignment="1" applyProtection="1">
      <alignment horizontal="right" vertical="center" shrinkToFit="1"/>
    </xf>
    <xf numFmtId="179" fontId="3" fillId="4" borderId="26" xfId="2" applyNumberFormat="1" applyFont="1" applyFill="1" applyBorder="1" applyAlignment="1" applyProtection="1">
      <alignment horizontal="right" vertical="center" shrinkToFit="1"/>
    </xf>
    <xf numFmtId="179" fontId="3" fillId="4" borderId="27" xfId="2" applyNumberFormat="1" applyFont="1" applyFill="1" applyBorder="1" applyAlignment="1" applyProtection="1">
      <alignment horizontal="right" vertical="center" shrinkToFit="1"/>
    </xf>
    <xf numFmtId="178" fontId="3" fillId="0" borderId="0" xfId="0" applyNumberFormat="1" applyFont="1" applyAlignment="1">
      <alignment horizontal="center" vertical="center" shrinkToFit="1"/>
    </xf>
    <xf numFmtId="9" fontId="3" fillId="0" borderId="0" xfId="1" applyFont="1" applyFill="1" applyBorder="1" applyAlignment="1" applyProtection="1">
      <alignment horizontal="center" vertical="center" shrinkToFit="1"/>
    </xf>
    <xf numFmtId="179" fontId="3" fillId="0" borderId="0" xfId="2" applyNumberFormat="1" applyFont="1" applyFill="1" applyBorder="1" applyAlignment="1" applyProtection="1">
      <alignment horizontal="center" vertical="center" shrinkToFit="1"/>
    </xf>
    <xf numFmtId="0" fontId="3" fillId="0" borderId="0" xfId="0" applyFont="1" applyAlignment="1">
      <alignment horizontal="left" vertical="center"/>
    </xf>
    <xf numFmtId="176" fontId="3" fillId="0" borderId="0" xfId="0" applyNumberFormat="1" applyFont="1" applyAlignment="1">
      <alignment horizontal="left" vertical="center"/>
    </xf>
    <xf numFmtId="38" fontId="3" fillId="0" borderId="0" xfId="2" applyFont="1" applyAlignment="1" applyProtection="1">
      <alignment horizontal="left" vertical="center"/>
    </xf>
    <xf numFmtId="177" fontId="3" fillId="0" borderId="0" xfId="2" applyNumberFormat="1" applyFont="1" applyAlignment="1" applyProtection="1">
      <alignment horizontal="lef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38" fontId="3" fillId="0" borderId="0" xfId="2" applyFont="1" applyAlignment="1" applyProtection="1">
      <alignment horizontal="center" vertical="center"/>
    </xf>
    <xf numFmtId="177" fontId="3" fillId="0" borderId="0" xfId="2" applyNumberFormat="1" applyFont="1" applyAlignment="1" applyProtection="1">
      <alignment horizontal="center" vertical="center"/>
    </xf>
    <xf numFmtId="177" fontId="3" fillId="0" borderId="0" xfId="2" applyNumberFormat="1" applyFont="1" applyAlignment="1" applyProtection="1">
      <alignment horizontal="right" vertical="center"/>
    </xf>
    <xf numFmtId="176" fontId="3" fillId="0" borderId="0" xfId="0" applyNumberFormat="1" applyFont="1">
      <alignment vertical="center"/>
    </xf>
    <xf numFmtId="38" fontId="3" fillId="0" borderId="0" xfId="2" applyFont="1" applyFill="1" applyAlignment="1" applyProtection="1">
      <alignment horizontal="center" vertical="center" shrinkToFit="1"/>
    </xf>
    <xf numFmtId="177" fontId="3" fillId="0" borderId="0" xfId="2" applyNumberFormat="1" applyFont="1" applyFill="1" applyAlignment="1" applyProtection="1">
      <alignment horizontal="center" vertical="center" shrinkToFit="1"/>
    </xf>
    <xf numFmtId="0" fontId="3" fillId="0" borderId="11" xfId="0" applyFont="1" applyBorder="1" applyAlignment="1">
      <alignment horizontal="center" vertical="center"/>
    </xf>
    <xf numFmtId="10" fontId="3" fillId="4" borderId="14" xfId="1" applyNumberFormat="1" applyFont="1" applyFill="1" applyBorder="1" applyAlignment="1" applyProtection="1">
      <alignment horizontal="right" vertical="center" shrinkToFit="1"/>
    </xf>
    <xf numFmtId="0" fontId="3" fillId="0" borderId="0" xfId="0" applyFont="1" applyProtection="1">
      <alignment vertical="center"/>
      <protection locked="0"/>
    </xf>
    <xf numFmtId="0" fontId="0" fillId="0" borderId="0" xfId="0" applyAlignment="1">
      <alignment horizontal="right" vertical="center"/>
    </xf>
    <xf numFmtId="0" fontId="3" fillId="0" borderId="11" xfId="0" applyFont="1" applyBorder="1" applyAlignment="1">
      <alignment horizontal="center" vertical="center" wrapText="1"/>
    </xf>
    <xf numFmtId="0" fontId="3"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shrinkToFit="1"/>
    </xf>
    <xf numFmtId="0" fontId="8" fillId="0" borderId="0" xfId="0" applyFont="1" applyAlignment="1">
      <alignment horizontal="left" vertical="center"/>
    </xf>
    <xf numFmtId="0" fontId="10" fillId="0" borderId="0" xfId="0" applyFont="1">
      <alignment vertical="center"/>
    </xf>
    <xf numFmtId="0" fontId="9" fillId="0" borderId="0" xfId="0" applyFont="1">
      <alignment vertical="center"/>
    </xf>
    <xf numFmtId="179" fontId="3" fillId="5" borderId="11" xfId="0" applyNumberFormat="1" applyFont="1" applyFill="1" applyBorder="1">
      <alignment vertical="center"/>
    </xf>
    <xf numFmtId="179" fontId="3" fillId="5" borderId="32" xfId="0" applyNumberFormat="1" applyFont="1" applyFill="1" applyBorder="1">
      <alignment vertical="center"/>
    </xf>
    <xf numFmtId="0" fontId="3" fillId="0" borderId="33" xfId="0" applyFont="1" applyBorder="1" applyAlignment="1">
      <alignment vertical="center" wrapText="1"/>
    </xf>
    <xf numFmtId="0" fontId="3" fillId="0" borderId="34" xfId="0" applyFont="1" applyBorder="1" applyAlignment="1">
      <alignment vertical="center" wrapText="1"/>
    </xf>
    <xf numFmtId="0" fontId="7" fillId="0" borderId="35" xfId="0" applyFont="1" applyBorder="1" applyAlignment="1">
      <alignment vertical="center" wrapText="1"/>
    </xf>
    <xf numFmtId="179" fontId="3" fillId="5" borderId="36" xfId="0" applyNumberFormat="1" applyFont="1" applyFill="1" applyBorder="1">
      <alignment vertical="center"/>
    </xf>
    <xf numFmtId="179" fontId="3" fillId="5" borderId="37" xfId="0" applyNumberFormat="1" applyFont="1" applyFill="1" applyBorder="1">
      <alignment vertical="center"/>
    </xf>
    <xf numFmtId="179" fontId="3" fillId="5" borderId="38" xfId="0" applyNumberFormat="1" applyFont="1" applyFill="1" applyBorder="1">
      <alignment vertical="center"/>
    </xf>
    <xf numFmtId="179" fontId="3" fillId="5" borderId="39" xfId="0" applyNumberFormat="1" applyFont="1" applyFill="1" applyBorder="1">
      <alignment vertical="center"/>
    </xf>
    <xf numFmtId="179" fontId="3" fillId="5" borderId="40" xfId="0" applyNumberFormat="1" applyFont="1" applyFill="1" applyBorder="1">
      <alignment vertical="center"/>
    </xf>
    <xf numFmtId="179" fontId="3" fillId="5" borderId="41" xfId="0" applyNumberFormat="1" applyFont="1" applyFill="1" applyBorder="1">
      <alignment vertical="center"/>
    </xf>
    <xf numFmtId="178" fontId="3" fillId="6" borderId="21" xfId="0" applyNumberFormat="1" applyFont="1" applyFill="1" applyBorder="1" applyAlignment="1">
      <alignment horizontal="right" vertical="center" shrinkToFit="1"/>
    </xf>
    <xf numFmtId="178" fontId="3" fillId="6" borderId="22" xfId="0" applyNumberFormat="1" applyFont="1" applyFill="1" applyBorder="1" applyAlignment="1">
      <alignment horizontal="right" vertical="center" shrinkToFit="1"/>
    </xf>
    <xf numFmtId="10" fontId="3" fillId="6" borderId="23" xfId="1" applyNumberFormat="1" applyFont="1" applyFill="1" applyBorder="1" applyAlignment="1" applyProtection="1">
      <alignment horizontal="right" vertical="center" shrinkToFit="1"/>
    </xf>
    <xf numFmtId="0" fontId="3" fillId="0" borderId="8" xfId="0" applyFont="1" applyBorder="1" applyAlignment="1">
      <alignment horizontal="center" vertical="center" wrapText="1" shrinkToFit="1"/>
    </xf>
    <xf numFmtId="180" fontId="3" fillId="4" borderId="21" xfId="0" applyNumberFormat="1" applyFont="1" applyFill="1" applyBorder="1" applyAlignment="1">
      <alignment horizontal="right" vertical="center" shrinkToFit="1"/>
    </xf>
    <xf numFmtId="181" fontId="3" fillId="2" borderId="42" xfId="0" applyNumberFormat="1" applyFont="1" applyFill="1" applyBorder="1" applyAlignment="1" applyProtection="1">
      <alignment horizontal="right" vertical="center" shrinkToFit="1"/>
      <protection locked="0"/>
    </xf>
    <xf numFmtId="181" fontId="3" fillId="2" borderId="43" xfId="0" applyNumberFormat="1" applyFont="1" applyFill="1" applyBorder="1" applyAlignment="1" applyProtection="1">
      <alignment horizontal="right" vertical="center" shrinkToFit="1"/>
      <protection locked="0"/>
    </xf>
    <xf numFmtId="181" fontId="3" fillId="2" borderId="13" xfId="0" applyNumberFormat="1" applyFont="1" applyFill="1" applyBorder="1" applyAlignment="1" applyProtection="1">
      <alignment horizontal="right" vertical="center" shrinkToFit="1"/>
      <protection locked="0"/>
    </xf>
    <xf numFmtId="10" fontId="3" fillId="4" borderId="45" xfId="1" applyNumberFormat="1" applyFont="1" applyFill="1" applyBorder="1" applyAlignment="1" applyProtection="1">
      <alignment horizontal="right" vertical="center" shrinkToFit="1"/>
    </xf>
    <xf numFmtId="181" fontId="3" fillId="2" borderId="46" xfId="0" applyNumberFormat="1" applyFont="1" applyFill="1" applyBorder="1" applyAlignment="1" applyProtection="1">
      <alignment horizontal="right" vertical="center" shrinkToFit="1"/>
      <protection locked="0"/>
    </xf>
    <xf numFmtId="10" fontId="3" fillId="4" borderId="44" xfId="1" applyNumberFormat="1" applyFont="1" applyFill="1" applyBorder="1" applyAlignment="1" applyProtection="1">
      <alignment horizontal="right" vertical="center" shrinkToFit="1"/>
    </xf>
    <xf numFmtId="0" fontId="6" fillId="0" borderId="0" xfId="0" applyFont="1">
      <alignment vertical="center"/>
    </xf>
    <xf numFmtId="0" fontId="11" fillId="0" borderId="0" xfId="0" applyFont="1">
      <alignment vertical="center"/>
    </xf>
    <xf numFmtId="180" fontId="3" fillId="4" borderId="22" xfId="0" applyNumberFormat="1" applyFont="1" applyFill="1" applyBorder="1" applyAlignment="1">
      <alignment horizontal="right" vertical="center" shrinkToFit="1"/>
    </xf>
    <xf numFmtId="10" fontId="3" fillId="6" borderId="47" xfId="1" applyNumberFormat="1" applyFont="1" applyFill="1" applyBorder="1" applyAlignment="1" applyProtection="1">
      <alignment horizontal="right" vertical="center" shrinkToFit="1"/>
    </xf>
    <xf numFmtId="182" fontId="3" fillId="2" borderId="42" xfId="0" applyNumberFormat="1" applyFont="1" applyFill="1" applyBorder="1" applyAlignment="1" applyProtection="1">
      <alignment horizontal="right" vertical="center" shrinkToFit="1"/>
      <protection locked="0"/>
    </xf>
    <xf numFmtId="182" fontId="3" fillId="2" borderId="49" xfId="0" applyNumberFormat="1" applyFont="1" applyFill="1" applyBorder="1" applyAlignment="1" applyProtection="1">
      <alignment horizontal="right" vertical="center" shrinkToFit="1"/>
      <protection locked="0"/>
    </xf>
    <xf numFmtId="182" fontId="3" fillId="2" borderId="50" xfId="0" applyNumberFormat="1" applyFont="1" applyFill="1" applyBorder="1" applyAlignment="1" applyProtection="1">
      <alignment horizontal="right" vertical="center" shrinkToFit="1"/>
      <protection locked="0"/>
    </xf>
    <xf numFmtId="182" fontId="3" fillId="2" borderId="48" xfId="0" applyNumberFormat="1" applyFont="1" applyFill="1" applyBorder="1" applyAlignment="1" applyProtection="1">
      <alignment horizontal="right" vertical="center" shrinkToFit="1"/>
      <protection locked="0"/>
    </xf>
    <xf numFmtId="182" fontId="3" fillId="4" borderId="21" xfId="0" applyNumberFormat="1" applyFont="1" applyFill="1" applyBorder="1" applyAlignment="1">
      <alignment horizontal="right" vertical="center" shrinkToFit="1"/>
    </xf>
    <xf numFmtId="182" fontId="3" fillId="4" borderId="22" xfId="0" applyNumberFormat="1" applyFont="1" applyFill="1" applyBorder="1" applyAlignment="1">
      <alignment horizontal="right" vertical="center" shrinkToFit="1"/>
    </xf>
    <xf numFmtId="182" fontId="3" fillId="2" borderId="13" xfId="0" applyNumberFormat="1" applyFont="1" applyFill="1" applyBorder="1" applyAlignment="1" applyProtection="1">
      <alignment horizontal="right" vertical="center" shrinkToFit="1"/>
      <protection locked="0"/>
    </xf>
    <xf numFmtId="0" fontId="3" fillId="0" borderId="28"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3" fillId="0" borderId="0" xfId="0" applyFont="1" applyAlignment="1">
      <alignment horizontal="left" vertical="center" shrinkToFit="1"/>
    </xf>
    <xf numFmtId="0" fontId="4" fillId="0" borderId="0" xfId="0" applyFont="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28" xfId="0" applyFont="1" applyBorder="1" applyAlignment="1">
      <alignment horizontal="left" vertical="center" wrapText="1"/>
    </xf>
    <xf numFmtId="0" fontId="3" fillId="0" borderId="12" xfId="0" applyFont="1" applyBorder="1" applyAlignment="1">
      <alignment horizontal="left" vertical="center" wrapText="1"/>
    </xf>
    <xf numFmtId="0" fontId="3" fillId="0" borderId="29" xfId="0" applyFont="1" applyBorder="1" applyAlignment="1">
      <alignment horizontal="left" vertical="center" wrapText="1"/>
    </xf>
  </cellXfs>
  <cellStyles count="3">
    <cellStyle name="パーセント" xfId="1" builtinId="5"/>
    <cellStyle name="桁区切り" xfId="2" builtinId="6"/>
    <cellStyle name="標準" xfId="0" builtinId="0"/>
  </cellStyles>
  <dxfs count="2">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9"/>
  <sheetViews>
    <sheetView tabSelected="1" view="pageBreakPreview" zoomScaleNormal="100" zoomScaleSheetLayoutView="100" workbookViewId="0">
      <selection activeCell="N7" sqref="N7"/>
    </sheetView>
  </sheetViews>
  <sheetFormatPr defaultColWidth="9" defaultRowHeight="13.5" x14ac:dyDescent="0.15"/>
  <cols>
    <col min="1" max="1" width="18.125" style="15" customWidth="1"/>
    <col min="2" max="11" width="16.25" style="15" customWidth="1"/>
    <col min="12" max="12" width="9" style="15" hidden="1" customWidth="1"/>
    <col min="13" max="13" width="10.5" style="15" bestFit="1" customWidth="1"/>
    <col min="14" max="14" width="9.5" style="15" bestFit="1" customWidth="1"/>
    <col min="15" max="15" width="10.25" style="15" customWidth="1"/>
    <col min="16" max="16384" width="9" style="15"/>
  </cols>
  <sheetData>
    <row r="1" spans="1:16" ht="21" customHeight="1" x14ac:dyDescent="0.15">
      <c r="A1" s="101" t="s">
        <v>71</v>
      </c>
      <c r="B1" s="101"/>
      <c r="C1" s="11"/>
      <c r="D1" s="12"/>
      <c r="E1" s="13"/>
      <c r="F1" s="13"/>
      <c r="G1" s="13"/>
      <c r="H1" s="13"/>
      <c r="I1" s="13"/>
      <c r="J1" s="13"/>
      <c r="K1" s="14"/>
    </row>
    <row r="2" spans="1:16" ht="21" customHeight="1" x14ac:dyDescent="0.15">
      <c r="A2" s="56"/>
      <c r="B2" s="56"/>
      <c r="C2" s="11"/>
      <c r="D2" s="12"/>
      <c r="E2" s="13"/>
      <c r="F2" s="13"/>
      <c r="G2" s="13"/>
      <c r="H2" s="13"/>
      <c r="I2" s="13"/>
      <c r="J2" s="13"/>
      <c r="K2" s="50"/>
      <c r="O2" s="50" t="s">
        <v>50</v>
      </c>
    </row>
    <row r="3" spans="1:16" ht="21" customHeight="1" x14ac:dyDescent="0.15">
      <c r="A3" s="102" t="s">
        <v>49</v>
      </c>
      <c r="B3" s="102"/>
      <c r="C3" s="102"/>
      <c r="D3" s="102"/>
      <c r="E3" s="102"/>
      <c r="F3" s="102"/>
      <c r="G3" s="102"/>
      <c r="H3" s="102"/>
      <c r="I3" s="102"/>
      <c r="J3" s="102"/>
      <c r="K3" s="102"/>
    </row>
    <row r="4" spans="1:16" ht="21" customHeight="1" x14ac:dyDescent="0.15">
      <c r="D4" s="44"/>
      <c r="E4" s="45"/>
      <c r="F4" s="45"/>
      <c r="G4" s="45"/>
      <c r="H4" s="45"/>
      <c r="I4" s="45"/>
      <c r="J4" s="45"/>
      <c r="K4" s="46"/>
    </row>
    <row r="5" spans="1:16" ht="25.5" customHeight="1" x14ac:dyDescent="0.15">
      <c r="A5" s="47" t="s">
        <v>75</v>
      </c>
      <c r="B5" s="98"/>
      <c r="C5" s="103"/>
      <c r="D5" s="99"/>
      <c r="E5" s="52" t="s">
        <v>76</v>
      </c>
      <c r="F5" s="98"/>
      <c r="G5" s="99"/>
      <c r="H5" s="52" t="s">
        <v>77</v>
      </c>
      <c r="I5" s="98"/>
      <c r="J5" s="99"/>
      <c r="K5" s="54"/>
      <c r="L5" s="55"/>
      <c r="M5" s="55"/>
    </row>
    <row r="6" spans="1:16" ht="25.5" customHeight="1" x14ac:dyDescent="0.15">
      <c r="A6" s="51" t="s">
        <v>51</v>
      </c>
      <c r="B6" s="104"/>
      <c r="C6" s="105"/>
      <c r="D6" s="106"/>
      <c r="E6" s="53" t="s">
        <v>0</v>
      </c>
      <c r="F6" s="98"/>
      <c r="G6" s="99"/>
      <c r="H6" s="47" t="s">
        <v>1</v>
      </c>
      <c r="I6" s="96"/>
      <c r="J6" s="97"/>
      <c r="K6" s="54"/>
      <c r="L6" s="49"/>
      <c r="M6" s="49"/>
    </row>
    <row r="7" spans="1:16" ht="25.5" customHeight="1" x14ac:dyDescent="0.15">
      <c r="A7" s="51" t="s">
        <v>52</v>
      </c>
      <c r="B7" s="93"/>
      <c r="C7" s="94"/>
      <c r="D7" s="95"/>
      <c r="E7" s="52" t="s">
        <v>2</v>
      </c>
      <c r="F7" s="96"/>
      <c r="G7" s="97"/>
      <c r="H7" s="52" t="s">
        <v>3</v>
      </c>
      <c r="I7" s="98"/>
      <c r="J7" s="99"/>
      <c r="K7" s="49"/>
      <c r="L7" s="15" t="s">
        <v>4</v>
      </c>
    </row>
    <row r="8" spans="1:16" ht="21" customHeight="1" thickBot="1" x14ac:dyDescent="0.2">
      <c r="A8" s="56"/>
      <c r="B8" s="11"/>
      <c r="C8" s="11"/>
      <c r="D8" s="12"/>
      <c r="E8" s="13"/>
      <c r="F8" s="100"/>
      <c r="G8" s="100"/>
      <c r="H8" s="13"/>
      <c r="I8" s="13"/>
      <c r="J8" s="13"/>
      <c r="K8" s="14"/>
      <c r="L8" s="15" t="s">
        <v>5</v>
      </c>
      <c r="M8" s="15" t="s">
        <v>48</v>
      </c>
    </row>
    <row r="9" spans="1:16" ht="33.6" customHeight="1" thickTop="1" x14ac:dyDescent="0.15">
      <c r="A9" s="1" t="s">
        <v>6</v>
      </c>
      <c r="B9" s="2" t="s">
        <v>61</v>
      </c>
      <c r="C9" s="3" t="s">
        <v>62</v>
      </c>
      <c r="D9" s="4" t="s">
        <v>7</v>
      </c>
      <c r="E9" s="5" t="s">
        <v>8</v>
      </c>
      <c r="F9" s="6" t="s">
        <v>9</v>
      </c>
      <c r="G9" s="6" t="s">
        <v>10</v>
      </c>
      <c r="H9" s="7" t="s">
        <v>11</v>
      </c>
      <c r="I9" s="8" t="s">
        <v>12</v>
      </c>
      <c r="J9" s="9" t="s">
        <v>13</v>
      </c>
      <c r="K9" s="10" t="s">
        <v>14</v>
      </c>
      <c r="L9" s="15" t="s">
        <v>15</v>
      </c>
      <c r="M9" s="62" t="s">
        <v>82</v>
      </c>
      <c r="N9" s="63" t="s">
        <v>33</v>
      </c>
      <c r="O9" s="64" t="s">
        <v>34</v>
      </c>
    </row>
    <row r="10" spans="1:16" ht="21" customHeight="1" x14ac:dyDescent="0.15">
      <c r="A10" s="16" t="s">
        <v>16</v>
      </c>
      <c r="B10" s="76"/>
      <c r="C10" s="78"/>
      <c r="D10" s="79">
        <f t="shared" ref="D10:D25" si="0">IF(AND(B10="",C10=""),0,ROUNDDOWN(C10/B10,4))</f>
        <v>0</v>
      </c>
      <c r="E10" s="17"/>
      <c r="F10" s="18"/>
      <c r="G10" s="18"/>
      <c r="H10" s="19"/>
      <c r="I10" s="19"/>
      <c r="J10" s="20">
        <f>IF(E10="",0,SUM(E10:I10))</f>
        <v>0</v>
      </c>
      <c r="K10" s="21">
        <f>IF(J10="",0,ROUNDDOWN(J10*D10,0))</f>
        <v>0</v>
      </c>
      <c r="L10" s="15" t="s">
        <v>17</v>
      </c>
      <c r="M10" s="65">
        <f>ROUND((E10+F10+G10+H10)*D10,0)</f>
        <v>0</v>
      </c>
      <c r="N10" s="60">
        <f>ROUND(I10*D10,0)</f>
        <v>0</v>
      </c>
      <c r="O10" s="66">
        <f>SUM(M10:N10)</f>
        <v>0</v>
      </c>
      <c r="P10" s="15" t="str">
        <f>IF(O10=K10,"○","要調整")</f>
        <v>○</v>
      </c>
    </row>
    <row r="11" spans="1:16" ht="21" customHeight="1" x14ac:dyDescent="0.15">
      <c r="A11" s="16" t="s">
        <v>18</v>
      </c>
      <c r="B11" s="76"/>
      <c r="C11" s="78"/>
      <c r="D11" s="79">
        <f t="shared" si="0"/>
        <v>0</v>
      </c>
      <c r="E11" s="17"/>
      <c r="F11" s="18"/>
      <c r="G11" s="18"/>
      <c r="H11" s="19"/>
      <c r="I11" s="19"/>
      <c r="J11" s="20">
        <f>IF(E11="",0,SUM(E11:I11))</f>
        <v>0</v>
      </c>
      <c r="K11" s="21">
        <f>IF(J11="",0,ROUNDDOWN(J11*D11,0))</f>
        <v>0</v>
      </c>
      <c r="L11" s="15" t="s">
        <v>19</v>
      </c>
      <c r="M11" s="65">
        <f t="shared" ref="M11:M21" si="1">ROUND((E11+F11+G11+H11)*D11,0)</f>
        <v>0</v>
      </c>
      <c r="N11" s="60">
        <f>ROUND(I11*D11,0)</f>
        <v>0</v>
      </c>
      <c r="O11" s="66">
        <f>SUM(M11:N11)</f>
        <v>0</v>
      </c>
      <c r="P11" s="15" t="str">
        <f>IF(O11=K11,"○","要調整")</f>
        <v>○</v>
      </c>
    </row>
    <row r="12" spans="1:16" ht="21" customHeight="1" x14ac:dyDescent="0.15">
      <c r="A12" s="16" t="s">
        <v>20</v>
      </c>
      <c r="B12" s="76"/>
      <c r="C12" s="78"/>
      <c r="D12" s="79">
        <f t="shared" si="0"/>
        <v>0</v>
      </c>
      <c r="E12" s="17"/>
      <c r="F12" s="18"/>
      <c r="G12" s="18"/>
      <c r="H12" s="19"/>
      <c r="I12" s="19"/>
      <c r="J12" s="20">
        <f t="shared" ref="J12:J20" si="2">IF(E12="",0,SUM(E12:I12))</f>
        <v>0</v>
      </c>
      <c r="K12" s="21">
        <f t="shared" ref="K12:K20" si="3">IF(J12="",0,ROUNDDOWN(J12*D12,0))</f>
        <v>0</v>
      </c>
      <c r="M12" s="65">
        <f t="shared" si="1"/>
        <v>0</v>
      </c>
      <c r="N12" s="60">
        <f>ROUND(I12*D12,0)</f>
        <v>0</v>
      </c>
      <c r="O12" s="66">
        <f>SUM(M12:N12)</f>
        <v>0</v>
      </c>
      <c r="P12" s="15" t="str">
        <f>IF(O12=K12,"○","要調整")</f>
        <v>○</v>
      </c>
    </row>
    <row r="13" spans="1:16" ht="21" customHeight="1" x14ac:dyDescent="0.15">
      <c r="A13" s="16" t="s">
        <v>21</v>
      </c>
      <c r="B13" s="76"/>
      <c r="C13" s="78"/>
      <c r="D13" s="79">
        <f t="shared" si="0"/>
        <v>0</v>
      </c>
      <c r="E13" s="17"/>
      <c r="F13" s="18"/>
      <c r="G13" s="18"/>
      <c r="H13" s="19"/>
      <c r="I13" s="19"/>
      <c r="J13" s="20">
        <f t="shared" si="2"/>
        <v>0</v>
      </c>
      <c r="K13" s="21">
        <f t="shared" si="3"/>
        <v>0</v>
      </c>
      <c r="M13" s="65">
        <f t="shared" si="1"/>
        <v>0</v>
      </c>
      <c r="N13" s="60">
        <f>ROUND(I13*D13,0)</f>
        <v>0</v>
      </c>
      <c r="O13" s="66">
        <f>SUM(M13:N13)</f>
        <v>0</v>
      </c>
      <c r="P13" s="15" t="str">
        <f>IF(O13=K13,"○","要調整")</f>
        <v>○</v>
      </c>
    </row>
    <row r="14" spans="1:16" ht="21" customHeight="1" x14ac:dyDescent="0.15">
      <c r="A14" s="16" t="s">
        <v>22</v>
      </c>
      <c r="B14" s="76"/>
      <c r="C14" s="78"/>
      <c r="D14" s="79">
        <f t="shared" si="0"/>
        <v>0</v>
      </c>
      <c r="E14" s="17"/>
      <c r="F14" s="18"/>
      <c r="G14" s="18"/>
      <c r="H14" s="19"/>
      <c r="I14" s="19"/>
      <c r="J14" s="20">
        <f t="shared" si="2"/>
        <v>0</v>
      </c>
      <c r="K14" s="21">
        <f t="shared" si="3"/>
        <v>0</v>
      </c>
      <c r="M14" s="65">
        <f t="shared" si="1"/>
        <v>0</v>
      </c>
      <c r="N14" s="60">
        <f>ROUND(I14*D14,0)</f>
        <v>0</v>
      </c>
      <c r="O14" s="66">
        <f>SUM(M14:N14)</f>
        <v>0</v>
      </c>
      <c r="P14" s="15" t="str">
        <f>IF(O14=K14,"○","要調整")</f>
        <v>○</v>
      </c>
    </row>
    <row r="15" spans="1:16" ht="21" customHeight="1" x14ac:dyDescent="0.15">
      <c r="A15" s="16" t="s">
        <v>23</v>
      </c>
      <c r="B15" s="76"/>
      <c r="C15" s="78"/>
      <c r="D15" s="79">
        <f t="shared" si="0"/>
        <v>0</v>
      </c>
      <c r="E15" s="17"/>
      <c r="F15" s="18"/>
      <c r="G15" s="18"/>
      <c r="H15" s="19"/>
      <c r="I15" s="19"/>
      <c r="J15" s="20">
        <f t="shared" si="2"/>
        <v>0</v>
      </c>
      <c r="K15" s="21">
        <f t="shared" si="3"/>
        <v>0</v>
      </c>
      <c r="M15" s="65">
        <f t="shared" si="1"/>
        <v>0</v>
      </c>
      <c r="N15" s="60">
        <f>ROUND(I15*D15,0)</f>
        <v>0</v>
      </c>
      <c r="O15" s="66">
        <f>SUM(M15:N15)</f>
        <v>0</v>
      </c>
      <c r="P15" s="15" t="str">
        <f>IF(O15=K15,"○","要調整")</f>
        <v>○</v>
      </c>
    </row>
    <row r="16" spans="1:16" ht="21" customHeight="1" x14ac:dyDescent="0.15">
      <c r="A16" s="16" t="s">
        <v>24</v>
      </c>
      <c r="B16" s="76"/>
      <c r="C16" s="78"/>
      <c r="D16" s="79">
        <f t="shared" si="0"/>
        <v>0</v>
      </c>
      <c r="E16" s="17"/>
      <c r="F16" s="18"/>
      <c r="G16" s="18"/>
      <c r="H16" s="19"/>
      <c r="I16" s="19"/>
      <c r="J16" s="20">
        <f t="shared" si="2"/>
        <v>0</v>
      </c>
      <c r="K16" s="21">
        <f t="shared" si="3"/>
        <v>0</v>
      </c>
      <c r="M16" s="65">
        <f t="shared" si="1"/>
        <v>0</v>
      </c>
      <c r="N16" s="60">
        <f>ROUND(I16*D16,0)</f>
        <v>0</v>
      </c>
      <c r="O16" s="66">
        <f>SUM(M16:N16)</f>
        <v>0</v>
      </c>
      <c r="P16" s="15" t="str">
        <f>IF(O16=K16,"○","要調整")</f>
        <v>○</v>
      </c>
    </row>
    <row r="17" spans="1:16" ht="21" customHeight="1" x14ac:dyDescent="0.15">
      <c r="A17" s="16" t="s">
        <v>25</v>
      </c>
      <c r="B17" s="76"/>
      <c r="C17" s="78"/>
      <c r="D17" s="79">
        <f t="shared" si="0"/>
        <v>0</v>
      </c>
      <c r="E17" s="17"/>
      <c r="F17" s="18"/>
      <c r="G17" s="18"/>
      <c r="H17" s="19"/>
      <c r="I17" s="19"/>
      <c r="J17" s="20">
        <f t="shared" si="2"/>
        <v>0</v>
      </c>
      <c r="K17" s="21">
        <f t="shared" si="3"/>
        <v>0</v>
      </c>
      <c r="M17" s="65">
        <f t="shared" si="1"/>
        <v>0</v>
      </c>
      <c r="N17" s="60">
        <f>ROUND(I17*D17,0)</f>
        <v>0</v>
      </c>
      <c r="O17" s="66">
        <f>SUM(M17:N17)</f>
        <v>0</v>
      </c>
      <c r="P17" s="15" t="str">
        <f>IF(O17=K17,"○","要調整")</f>
        <v>○</v>
      </c>
    </row>
    <row r="18" spans="1:16" ht="21" customHeight="1" x14ac:dyDescent="0.15">
      <c r="A18" s="16" t="s">
        <v>26</v>
      </c>
      <c r="B18" s="76"/>
      <c r="C18" s="78"/>
      <c r="D18" s="79">
        <f t="shared" si="0"/>
        <v>0</v>
      </c>
      <c r="E18" s="17"/>
      <c r="F18" s="18"/>
      <c r="G18" s="18"/>
      <c r="H18" s="19"/>
      <c r="I18" s="19"/>
      <c r="J18" s="20">
        <f t="shared" si="2"/>
        <v>0</v>
      </c>
      <c r="K18" s="21">
        <f t="shared" si="3"/>
        <v>0</v>
      </c>
      <c r="M18" s="65">
        <f t="shared" si="1"/>
        <v>0</v>
      </c>
      <c r="N18" s="60">
        <f>ROUND(I18*D18,0)</f>
        <v>0</v>
      </c>
      <c r="O18" s="66">
        <f>SUM(M18:N18)</f>
        <v>0</v>
      </c>
      <c r="P18" s="15" t="str">
        <f>IF(O18=K18,"○","要調整")</f>
        <v>○</v>
      </c>
    </row>
    <row r="19" spans="1:16" ht="21" customHeight="1" x14ac:dyDescent="0.15">
      <c r="A19" s="16" t="s">
        <v>27</v>
      </c>
      <c r="B19" s="76"/>
      <c r="C19" s="78"/>
      <c r="D19" s="79">
        <f t="shared" si="0"/>
        <v>0</v>
      </c>
      <c r="E19" s="17"/>
      <c r="F19" s="18"/>
      <c r="G19" s="18"/>
      <c r="H19" s="19"/>
      <c r="I19" s="19"/>
      <c r="J19" s="20">
        <f t="shared" si="2"/>
        <v>0</v>
      </c>
      <c r="K19" s="21">
        <f t="shared" si="3"/>
        <v>0</v>
      </c>
      <c r="M19" s="65">
        <f t="shared" si="1"/>
        <v>0</v>
      </c>
      <c r="N19" s="60">
        <f>ROUND(I19*D19,0)</f>
        <v>0</v>
      </c>
      <c r="O19" s="66">
        <f>SUM(M19:N19)</f>
        <v>0</v>
      </c>
      <c r="P19" s="15" t="str">
        <f>IF(O19=K19,"○","要調整")</f>
        <v>○</v>
      </c>
    </row>
    <row r="20" spans="1:16" ht="21" customHeight="1" x14ac:dyDescent="0.15">
      <c r="A20" s="16" t="s">
        <v>28</v>
      </c>
      <c r="B20" s="76"/>
      <c r="C20" s="78"/>
      <c r="D20" s="79">
        <f t="shared" si="0"/>
        <v>0</v>
      </c>
      <c r="E20" s="17"/>
      <c r="F20" s="18"/>
      <c r="G20" s="18"/>
      <c r="H20" s="19"/>
      <c r="I20" s="19"/>
      <c r="J20" s="20">
        <f t="shared" si="2"/>
        <v>0</v>
      </c>
      <c r="K20" s="21">
        <f t="shared" si="3"/>
        <v>0</v>
      </c>
      <c r="M20" s="65">
        <f t="shared" si="1"/>
        <v>0</v>
      </c>
      <c r="N20" s="60">
        <f>ROUND(I20*D20,0)</f>
        <v>0</v>
      </c>
      <c r="O20" s="66">
        <f>SUM(M20:N20)</f>
        <v>0</v>
      </c>
      <c r="P20" s="15" t="str">
        <f>IF(O20=K20,"○","要調整")</f>
        <v>○</v>
      </c>
    </row>
    <row r="21" spans="1:16" ht="21" customHeight="1" thickBot="1" x14ac:dyDescent="0.2">
      <c r="A21" s="22" t="s">
        <v>29</v>
      </c>
      <c r="B21" s="77"/>
      <c r="C21" s="80"/>
      <c r="D21" s="81">
        <f t="shared" si="0"/>
        <v>0</v>
      </c>
      <c r="E21" s="23"/>
      <c r="F21" s="24"/>
      <c r="G21" s="24"/>
      <c r="H21" s="25"/>
      <c r="I21" s="25"/>
      <c r="J21" s="20">
        <f>IF(E21="",0,SUM(E21:I21))</f>
        <v>0</v>
      </c>
      <c r="K21" s="21">
        <f>IF(J21="",0,ROUNDDOWN(J21*D21,0))</f>
        <v>0</v>
      </c>
      <c r="M21" s="65">
        <f t="shared" si="1"/>
        <v>0</v>
      </c>
      <c r="N21" s="61">
        <f>ROUND(I21*D21,0)</f>
        <v>0</v>
      </c>
      <c r="O21" s="67">
        <f>SUM(M21:N21)</f>
        <v>0</v>
      </c>
      <c r="P21" s="15" t="str">
        <f>IF(O21=K21,"○","要調整")</f>
        <v>○</v>
      </c>
    </row>
    <row r="22" spans="1:16" ht="21" customHeight="1" thickTop="1" thickBot="1" x14ac:dyDescent="0.2">
      <c r="A22" s="26" t="s">
        <v>55</v>
      </c>
      <c r="B22" s="75">
        <f>SUM(B7:B18)</f>
        <v>0</v>
      </c>
      <c r="C22" s="84">
        <f>SUM(C7:C18)</f>
        <v>0</v>
      </c>
      <c r="D22" s="85"/>
      <c r="E22" s="27">
        <f>SUM(E7:E21)</f>
        <v>0</v>
      </c>
      <c r="F22" s="28">
        <f>SUM(F7:F21)</f>
        <v>0</v>
      </c>
      <c r="G22" s="28">
        <f>SUM(G7:G21)</f>
        <v>0</v>
      </c>
      <c r="H22" s="28">
        <f>SUM(H7:H21)</f>
        <v>0</v>
      </c>
      <c r="I22" s="29">
        <f>SUM(I7:I21)</f>
        <v>0</v>
      </c>
      <c r="J22" s="30">
        <f>SUM(E22:I22)</f>
        <v>0</v>
      </c>
      <c r="K22" s="31">
        <f>SUM(K7:K21)</f>
        <v>0</v>
      </c>
      <c r="L22" s="15">
        <f t="shared" ref="L22:O22" si="4">SUM(L7:L21)</f>
        <v>0</v>
      </c>
      <c r="M22" s="68">
        <f t="shared" si="4"/>
        <v>0</v>
      </c>
      <c r="N22" s="69">
        <f t="shared" si="4"/>
        <v>0</v>
      </c>
      <c r="O22" s="70">
        <f t="shared" si="4"/>
        <v>0</v>
      </c>
    </row>
    <row r="23" spans="1:16" ht="35.25" customHeight="1" thickTop="1" x14ac:dyDescent="0.15">
      <c r="A23" s="74" t="s">
        <v>57</v>
      </c>
      <c r="B23" s="76"/>
      <c r="C23" s="78"/>
      <c r="D23" s="48">
        <f t="shared" si="0"/>
        <v>0</v>
      </c>
      <c r="E23" s="17"/>
      <c r="F23" s="18"/>
      <c r="G23" s="18"/>
      <c r="H23" s="19"/>
      <c r="I23" s="19"/>
      <c r="J23" s="20">
        <f>IF(E23="",0,SUM(E23:I23))</f>
        <v>0</v>
      </c>
      <c r="K23" s="21">
        <f>IF(J23="",0,ROUNDDOWN(J23*D23,0))</f>
        <v>0</v>
      </c>
      <c r="M23" s="65">
        <f>ROUND((E23+F23+H23)*D23,0)</f>
        <v>0</v>
      </c>
      <c r="N23" s="60">
        <f>ROUND(I23*D23,0)</f>
        <v>0</v>
      </c>
      <c r="O23" s="66">
        <f>SUM(M23:N23)</f>
        <v>0</v>
      </c>
      <c r="P23" s="15" t="str">
        <f>IF(O23=K23,"○","要調整")</f>
        <v>○</v>
      </c>
    </row>
    <row r="24" spans="1:16" ht="33" customHeight="1" x14ac:dyDescent="0.15">
      <c r="A24" s="74" t="s">
        <v>57</v>
      </c>
      <c r="B24" s="76"/>
      <c r="C24" s="78"/>
      <c r="D24" s="48">
        <f t="shared" si="0"/>
        <v>0</v>
      </c>
      <c r="E24" s="17"/>
      <c r="F24" s="18"/>
      <c r="G24" s="18"/>
      <c r="H24" s="19"/>
      <c r="I24" s="19"/>
      <c r="J24" s="20">
        <f>IF(E24="",0,SUM(E24:I24))</f>
        <v>0</v>
      </c>
      <c r="K24" s="21">
        <f>IF(J24="",0,ROUNDDOWN(J24*D24,0))</f>
        <v>0</v>
      </c>
      <c r="M24" s="65">
        <f>ROUND((E24+F24+H24)*D24,0)</f>
        <v>0</v>
      </c>
      <c r="N24" s="60">
        <f>ROUND(I24*D24,0)</f>
        <v>0</v>
      </c>
      <c r="O24" s="66">
        <f>SUM(M24:N24)</f>
        <v>0</v>
      </c>
      <c r="P24" s="15" t="str">
        <f>IF(O24=K24,"○","要調整")</f>
        <v>○</v>
      </c>
    </row>
    <row r="25" spans="1:16" ht="33" customHeight="1" thickBot="1" x14ac:dyDescent="0.2">
      <c r="A25" s="74" t="s">
        <v>57</v>
      </c>
      <c r="B25" s="76"/>
      <c r="C25" s="78"/>
      <c r="D25" s="48">
        <f t="shared" si="0"/>
        <v>0</v>
      </c>
      <c r="E25" s="17"/>
      <c r="F25" s="18"/>
      <c r="G25" s="18"/>
      <c r="H25" s="19"/>
      <c r="I25" s="19"/>
      <c r="J25" s="20">
        <f>IF(E25="",0,SUM(E25:I25))</f>
        <v>0</v>
      </c>
      <c r="K25" s="21">
        <f>IF(J25="",0,ROUNDDOWN(J25*D25,0))</f>
        <v>0</v>
      </c>
      <c r="M25" s="65">
        <f>ROUND((E25+F25+H25)*D25,0)</f>
        <v>0</v>
      </c>
      <c r="N25" s="60">
        <f>ROUND(I25*D25,0)</f>
        <v>0</v>
      </c>
      <c r="O25" s="66">
        <f>SUM(M25:N25)</f>
        <v>0</v>
      </c>
      <c r="P25" s="15" t="str">
        <f>IF(O25=K25,"○","要調整")</f>
        <v>○</v>
      </c>
    </row>
    <row r="26" spans="1:16" ht="21" customHeight="1" thickTop="1" thickBot="1" x14ac:dyDescent="0.2">
      <c r="A26" s="26" t="s">
        <v>56</v>
      </c>
      <c r="B26" s="71"/>
      <c r="C26" s="72"/>
      <c r="D26" s="73"/>
      <c r="E26" s="27">
        <f>SUM(E22:E24)</f>
        <v>0</v>
      </c>
      <c r="F26" s="28">
        <f t="shared" ref="F26:K26" si="5">SUM(F22:F24)</f>
        <v>0</v>
      </c>
      <c r="G26" s="28">
        <f t="shared" si="5"/>
        <v>0</v>
      </c>
      <c r="H26" s="28">
        <f t="shared" si="5"/>
        <v>0</v>
      </c>
      <c r="I26" s="29">
        <f t="shared" si="5"/>
        <v>0</v>
      </c>
      <c r="J26" s="30">
        <f t="shared" si="5"/>
        <v>0</v>
      </c>
      <c r="K26" s="31">
        <f t="shared" si="5"/>
        <v>0</v>
      </c>
      <c r="L26" s="15">
        <f t="shared" ref="L26" si="6">SUM(L22:L24)</f>
        <v>0</v>
      </c>
      <c r="M26" s="68">
        <f t="shared" ref="M26" si="7">SUM(M22:M24)</f>
        <v>0</v>
      </c>
      <c r="N26" s="69">
        <f t="shared" ref="N26" si="8">SUM(N22:N24)</f>
        <v>0</v>
      </c>
      <c r="O26" s="70">
        <f t="shared" ref="O26" si="9">SUM(O22:O24)</f>
        <v>0</v>
      </c>
    </row>
    <row r="27" spans="1:16" ht="13.15" customHeight="1" thickTop="1" x14ac:dyDescent="0.15">
      <c r="A27" s="11"/>
      <c r="B27" s="32"/>
      <c r="C27" s="32"/>
      <c r="D27" s="33"/>
      <c r="E27" s="34"/>
      <c r="F27" s="34"/>
      <c r="G27" s="34"/>
      <c r="H27" s="34"/>
      <c r="I27" s="34"/>
      <c r="J27" s="34"/>
      <c r="K27" s="34"/>
      <c r="M27" s="58" t="s">
        <v>40</v>
      </c>
    </row>
    <row r="28" spans="1:16" ht="15" customHeight="1" x14ac:dyDescent="0.15">
      <c r="A28" s="57" t="s">
        <v>53</v>
      </c>
      <c r="B28" s="35"/>
      <c r="C28" s="35"/>
      <c r="D28" s="36"/>
      <c r="E28" s="37"/>
      <c r="F28" s="37"/>
      <c r="G28" s="37"/>
      <c r="H28" s="37"/>
      <c r="I28" s="37"/>
      <c r="J28" s="37"/>
      <c r="K28" s="38"/>
      <c r="M28" s="58" t="s">
        <v>54</v>
      </c>
    </row>
    <row r="29" spans="1:16" ht="15" customHeight="1" x14ac:dyDescent="0.15">
      <c r="A29" s="35" t="s">
        <v>30</v>
      </c>
      <c r="B29" s="39"/>
      <c r="C29" s="39"/>
      <c r="D29" s="40"/>
      <c r="E29" s="41"/>
      <c r="F29" s="41"/>
      <c r="G29" s="41"/>
      <c r="H29" s="41"/>
      <c r="I29" s="41"/>
      <c r="J29" s="41"/>
      <c r="K29" s="42"/>
      <c r="M29" s="58" t="s">
        <v>41</v>
      </c>
    </row>
    <row r="30" spans="1:16" ht="15" customHeight="1" x14ac:dyDescent="0.15">
      <c r="A30" s="35" t="s">
        <v>31</v>
      </c>
      <c r="B30" s="39"/>
      <c r="C30" s="39"/>
      <c r="D30" s="40"/>
      <c r="E30" s="41"/>
      <c r="F30" s="41"/>
      <c r="G30" s="41"/>
      <c r="H30" s="41"/>
      <c r="I30" s="41"/>
      <c r="J30" s="41"/>
      <c r="K30" s="42"/>
      <c r="M30" s="15" t="s">
        <v>42</v>
      </c>
    </row>
    <row r="31" spans="1:16" ht="15" customHeight="1" x14ac:dyDescent="0.15">
      <c r="A31" s="57" t="s">
        <v>58</v>
      </c>
      <c r="B31" s="39"/>
      <c r="C31" s="39"/>
      <c r="D31" s="40"/>
      <c r="E31" s="41"/>
      <c r="F31" s="41"/>
      <c r="G31" s="41"/>
      <c r="H31" s="41"/>
      <c r="I31" s="41"/>
      <c r="J31" s="41"/>
      <c r="K31" s="42"/>
      <c r="M31" s="15" t="s">
        <v>43</v>
      </c>
    </row>
    <row r="32" spans="1:16" ht="15" customHeight="1" x14ac:dyDescent="0.15">
      <c r="A32" s="35" t="s">
        <v>59</v>
      </c>
      <c r="B32" s="11"/>
      <c r="C32" s="11"/>
      <c r="D32" s="12"/>
      <c r="E32" s="13"/>
      <c r="F32" s="13"/>
      <c r="G32" s="13"/>
      <c r="H32" s="13"/>
      <c r="I32" s="13"/>
      <c r="J32" s="13"/>
      <c r="K32" s="14"/>
      <c r="M32" s="15" t="s">
        <v>44</v>
      </c>
    </row>
    <row r="33" spans="1:13" ht="15" customHeight="1" x14ac:dyDescent="0.15">
      <c r="A33" s="35" t="s">
        <v>60</v>
      </c>
      <c r="B33" s="39"/>
      <c r="C33" s="39"/>
      <c r="D33" s="40"/>
      <c r="E33" s="41"/>
      <c r="F33" s="41"/>
      <c r="G33" s="41"/>
      <c r="H33" s="41"/>
      <c r="I33" s="41"/>
      <c r="J33" s="41"/>
      <c r="K33" s="42"/>
      <c r="M33" s="15" t="s">
        <v>45</v>
      </c>
    </row>
    <row r="34" spans="1:13" ht="15" customHeight="1" x14ac:dyDescent="0.15">
      <c r="A34" s="35" t="s">
        <v>32</v>
      </c>
      <c r="B34" s="35"/>
      <c r="C34" s="39"/>
      <c r="D34" s="40"/>
      <c r="E34" s="41"/>
      <c r="F34" s="41"/>
      <c r="G34" s="41"/>
      <c r="H34" s="41"/>
      <c r="I34" s="41"/>
      <c r="J34" s="41"/>
      <c r="K34" s="43"/>
      <c r="M34" s="15" t="s">
        <v>46</v>
      </c>
    </row>
    <row r="35" spans="1:13" x14ac:dyDescent="0.15">
      <c r="A35" s="59" t="s">
        <v>35</v>
      </c>
    </row>
    <row r="36" spans="1:13" x14ac:dyDescent="0.15">
      <c r="A36" s="15" t="s">
        <v>36</v>
      </c>
    </row>
    <row r="37" spans="1:13" x14ac:dyDescent="0.15">
      <c r="A37" s="82" t="s">
        <v>37</v>
      </c>
      <c r="M37" s="83" t="s">
        <v>63</v>
      </c>
    </row>
    <row r="38" spans="1:13" x14ac:dyDescent="0.15">
      <c r="A38" s="15" t="s">
        <v>38</v>
      </c>
      <c r="M38" s="83" t="s">
        <v>64</v>
      </c>
    </row>
    <row r="39" spans="1:13" x14ac:dyDescent="0.15">
      <c r="A39" s="15" t="s">
        <v>39</v>
      </c>
      <c r="M39" s="83" t="s">
        <v>65</v>
      </c>
    </row>
  </sheetData>
  <mergeCells count="12">
    <mergeCell ref="B7:D7"/>
    <mergeCell ref="F7:G7"/>
    <mergeCell ref="I7:J7"/>
    <mergeCell ref="F8:G8"/>
    <mergeCell ref="A1:B1"/>
    <mergeCell ref="A3:K3"/>
    <mergeCell ref="B5:D5"/>
    <mergeCell ref="F5:G5"/>
    <mergeCell ref="B6:D6"/>
    <mergeCell ref="F6:G6"/>
    <mergeCell ref="I6:J6"/>
    <mergeCell ref="I5:J5"/>
  </mergeCells>
  <phoneticPr fontId="2"/>
  <conditionalFormatting sqref="O10:O21 O23:O25">
    <cfRule type="expression" dxfId="1" priority="2">
      <formula>$K10-$O10&lt;0</formula>
    </cfRule>
  </conditionalFormatting>
  <dataValidations count="1">
    <dataValidation type="list" allowBlank="1" showInputMessage="1" showErrorMessage="1" sqref="I5:J5" xr:uid="{53228E44-337C-4439-9999-DB8F0998D9CC}">
      <formula1>"研究事業,次世代事業"</formula1>
    </dataValidation>
  </dataValidations>
  <printOptions horizontalCentered="1"/>
  <pageMargins left="0.70866141732283472" right="0.70866141732283472" top="0.74803149606299213" bottom="0.74803149606299213" header="0.31496062992125984" footer="0.31496062992125984"/>
  <pageSetup paperSize="9" scale="63"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EA030-7F39-4D0F-BBAC-4B3C28BC77A5}">
  <sheetPr>
    <pageSetUpPr fitToPage="1"/>
  </sheetPr>
  <dimension ref="A1:P39"/>
  <sheetViews>
    <sheetView view="pageBreakPreview" topLeftCell="A2" zoomScaleNormal="100" zoomScaleSheetLayoutView="100" workbookViewId="0">
      <selection activeCell="N7" sqref="N7"/>
    </sheetView>
  </sheetViews>
  <sheetFormatPr defaultColWidth="9" defaultRowHeight="13.5" x14ac:dyDescent="0.15"/>
  <cols>
    <col min="1" max="1" width="18.125" style="15" customWidth="1"/>
    <col min="2" max="11" width="16.25" style="15" customWidth="1"/>
    <col min="12" max="12" width="9" style="15" hidden="1" customWidth="1"/>
    <col min="13" max="13" width="12.375" style="15" customWidth="1"/>
    <col min="14" max="14" width="11.375" style="15" customWidth="1"/>
    <col min="15" max="15" width="12.125" style="15" customWidth="1"/>
    <col min="16" max="16384" width="9" style="15"/>
  </cols>
  <sheetData>
    <row r="1" spans="1:16" ht="21" customHeight="1" x14ac:dyDescent="0.15">
      <c r="A1" s="101" t="s">
        <v>71</v>
      </c>
      <c r="B1" s="101"/>
      <c r="C1" s="11"/>
      <c r="D1" s="12"/>
      <c r="E1" s="13"/>
      <c r="F1" s="13"/>
      <c r="G1" s="13"/>
      <c r="H1" s="13"/>
      <c r="I1" s="13"/>
      <c r="J1" s="13"/>
      <c r="K1" s="14"/>
    </row>
    <row r="2" spans="1:16" ht="21" customHeight="1" x14ac:dyDescent="0.15">
      <c r="A2" s="56"/>
      <c r="B2" s="56"/>
      <c r="C2" s="11"/>
      <c r="D2" s="12"/>
      <c r="E2" s="13"/>
      <c r="F2" s="13"/>
      <c r="G2" s="13"/>
      <c r="H2" s="13"/>
      <c r="I2" s="13"/>
      <c r="J2" s="13"/>
      <c r="K2" s="50"/>
      <c r="O2" s="50" t="s">
        <v>80</v>
      </c>
    </row>
    <row r="3" spans="1:16" ht="21" customHeight="1" x14ac:dyDescent="0.15">
      <c r="A3" s="102" t="s">
        <v>49</v>
      </c>
      <c r="B3" s="102"/>
      <c r="C3" s="102"/>
      <c r="D3" s="102"/>
      <c r="E3" s="102"/>
      <c r="F3" s="102"/>
      <c r="G3" s="102"/>
      <c r="H3" s="102"/>
      <c r="I3" s="102"/>
      <c r="J3" s="102"/>
      <c r="K3" s="102"/>
    </row>
    <row r="4" spans="1:16" ht="21" customHeight="1" x14ac:dyDescent="0.15">
      <c r="D4" s="44"/>
      <c r="E4" s="45"/>
      <c r="F4" s="45"/>
      <c r="G4" s="45"/>
      <c r="H4" s="45"/>
      <c r="I4" s="45"/>
      <c r="J4" s="45"/>
      <c r="K4" s="46"/>
    </row>
    <row r="5" spans="1:16" ht="25.5" customHeight="1" x14ac:dyDescent="0.15">
      <c r="A5" s="47" t="s">
        <v>75</v>
      </c>
      <c r="B5" s="98" t="s">
        <v>72</v>
      </c>
      <c r="C5" s="103"/>
      <c r="D5" s="99"/>
      <c r="E5" s="52" t="s">
        <v>76</v>
      </c>
      <c r="F5" s="98" t="s">
        <v>78</v>
      </c>
      <c r="G5" s="99"/>
      <c r="H5" s="52" t="s">
        <v>77</v>
      </c>
      <c r="I5" s="98" t="s">
        <v>79</v>
      </c>
      <c r="J5" s="99"/>
      <c r="K5" s="54"/>
      <c r="L5" s="55"/>
      <c r="M5" s="55"/>
    </row>
    <row r="6" spans="1:16" ht="25.5" customHeight="1" x14ac:dyDescent="0.15">
      <c r="A6" s="51" t="s">
        <v>51</v>
      </c>
      <c r="B6" s="104" t="s">
        <v>70</v>
      </c>
      <c r="C6" s="105"/>
      <c r="D6" s="106"/>
      <c r="E6" s="53" t="s">
        <v>0</v>
      </c>
      <c r="F6" s="98" t="s">
        <v>74</v>
      </c>
      <c r="G6" s="99"/>
      <c r="H6" s="47" t="s">
        <v>1</v>
      </c>
      <c r="I6" s="96" t="s">
        <v>73</v>
      </c>
      <c r="J6" s="97"/>
      <c r="K6" s="54"/>
      <c r="L6" s="49"/>
      <c r="M6" s="49"/>
    </row>
    <row r="7" spans="1:16" ht="25.5" customHeight="1" x14ac:dyDescent="0.15">
      <c r="A7" s="51" t="s">
        <v>52</v>
      </c>
      <c r="B7" s="93" t="s">
        <v>69</v>
      </c>
      <c r="C7" s="94"/>
      <c r="D7" s="95"/>
      <c r="E7" s="52" t="s">
        <v>2</v>
      </c>
      <c r="F7" s="96" t="s">
        <v>68</v>
      </c>
      <c r="G7" s="97"/>
      <c r="H7" s="52" t="s">
        <v>3</v>
      </c>
      <c r="I7" s="98" t="s">
        <v>47</v>
      </c>
      <c r="J7" s="99"/>
      <c r="K7" s="49"/>
      <c r="L7" s="15" t="s">
        <v>4</v>
      </c>
    </row>
    <row r="8" spans="1:16" ht="21" customHeight="1" thickBot="1" x14ac:dyDescent="0.2">
      <c r="A8" s="56"/>
      <c r="B8" s="11"/>
      <c r="C8" s="11"/>
      <c r="D8" s="12"/>
      <c r="E8" s="13"/>
      <c r="F8" s="100" t="s">
        <v>67</v>
      </c>
      <c r="G8" s="100"/>
      <c r="H8" s="13"/>
      <c r="I8" s="13"/>
      <c r="J8" s="13"/>
      <c r="K8" s="14"/>
      <c r="L8" s="15" t="s">
        <v>5</v>
      </c>
      <c r="M8" s="15" t="s">
        <v>48</v>
      </c>
    </row>
    <row r="9" spans="1:16" ht="33.6" customHeight="1" thickTop="1" x14ac:dyDescent="0.15">
      <c r="A9" s="1" t="s">
        <v>6</v>
      </c>
      <c r="B9" s="2" t="s">
        <v>61</v>
      </c>
      <c r="C9" s="3" t="s">
        <v>62</v>
      </c>
      <c r="D9" s="4" t="s">
        <v>7</v>
      </c>
      <c r="E9" s="5" t="s">
        <v>8</v>
      </c>
      <c r="F9" s="6" t="s">
        <v>9</v>
      </c>
      <c r="G9" s="6" t="s">
        <v>10</v>
      </c>
      <c r="H9" s="7" t="s">
        <v>11</v>
      </c>
      <c r="I9" s="8" t="s">
        <v>12</v>
      </c>
      <c r="J9" s="9" t="s">
        <v>13</v>
      </c>
      <c r="K9" s="10" t="s">
        <v>14</v>
      </c>
      <c r="L9" s="15" t="s">
        <v>15</v>
      </c>
      <c r="M9" s="62" t="s">
        <v>82</v>
      </c>
      <c r="N9" s="63" t="s">
        <v>33</v>
      </c>
      <c r="O9" s="64" t="s">
        <v>34</v>
      </c>
    </row>
    <row r="10" spans="1:16" ht="21" customHeight="1" x14ac:dyDescent="0.15">
      <c r="A10" s="16" t="s">
        <v>16</v>
      </c>
      <c r="B10" s="88">
        <v>9934</v>
      </c>
      <c r="C10" s="87">
        <v>6654</v>
      </c>
      <c r="D10" s="79">
        <f t="shared" ref="D10:D25" si="0">IF(AND(B10="",C10=""),0,ROUNDDOWN(C10/B10,4))</f>
        <v>0.66979999999999995</v>
      </c>
      <c r="E10" s="17">
        <v>300000</v>
      </c>
      <c r="F10" s="18">
        <v>27000</v>
      </c>
      <c r="G10" s="18">
        <v>18000</v>
      </c>
      <c r="H10" s="19">
        <v>34503</v>
      </c>
      <c r="I10" s="19">
        <v>58389</v>
      </c>
      <c r="J10" s="20">
        <f>IF(E10="",0,SUM(E10:I10))</f>
        <v>437892</v>
      </c>
      <c r="K10" s="21">
        <f>IF(J10="",0,ROUNDDOWN(J10*D10,0))</f>
        <v>293300</v>
      </c>
      <c r="L10" s="15" t="s">
        <v>17</v>
      </c>
      <c r="M10" s="65">
        <f>ROUND((E10+F10+G10+H10)*D10,0)</f>
        <v>254191</v>
      </c>
      <c r="N10" s="60">
        <f>ROUND(I10*D10,0)</f>
        <v>39109</v>
      </c>
      <c r="O10" s="66">
        <f>SUM(M10:N10)</f>
        <v>293300</v>
      </c>
      <c r="P10" s="15" t="str">
        <f>IF(O10=K10,"○","要調整")</f>
        <v>○</v>
      </c>
    </row>
    <row r="11" spans="1:16" ht="21" customHeight="1" x14ac:dyDescent="0.15">
      <c r="A11" s="16" t="s">
        <v>18</v>
      </c>
      <c r="B11" s="88">
        <v>9227</v>
      </c>
      <c r="C11" s="87">
        <v>2205</v>
      </c>
      <c r="D11" s="79">
        <f t="shared" si="0"/>
        <v>0.2389</v>
      </c>
      <c r="E11" s="17">
        <v>300000</v>
      </c>
      <c r="F11" s="18">
        <v>27000</v>
      </c>
      <c r="G11" s="18">
        <v>18000</v>
      </c>
      <c r="H11" s="19">
        <v>34503</v>
      </c>
      <c r="I11" s="19">
        <v>58389</v>
      </c>
      <c r="J11" s="20">
        <f>IF(E11="",0,SUM(E11:I11))</f>
        <v>437892</v>
      </c>
      <c r="K11" s="21">
        <f>IF(J11="",0,ROUNDDOWN(J11*D11,0))</f>
        <v>104612</v>
      </c>
      <c r="L11" s="15" t="s">
        <v>19</v>
      </c>
      <c r="M11" s="65">
        <f t="shared" ref="M11:M21" si="1">ROUND((E11+F11+G11+H11)*D11,0)</f>
        <v>90663</v>
      </c>
      <c r="N11" s="60">
        <f>ROUND(I11*D11,0)</f>
        <v>13949</v>
      </c>
      <c r="O11" s="66">
        <f>SUM(M11:N11)</f>
        <v>104612</v>
      </c>
      <c r="P11" s="15" t="str">
        <f>IF(O11=K11,"○","要調整")</f>
        <v>○</v>
      </c>
    </row>
    <row r="12" spans="1:16" ht="21" customHeight="1" x14ac:dyDescent="0.15">
      <c r="A12" s="16" t="s">
        <v>20</v>
      </c>
      <c r="B12" s="88">
        <v>9109</v>
      </c>
      <c r="C12" s="87">
        <v>7600</v>
      </c>
      <c r="D12" s="79">
        <f t="shared" si="0"/>
        <v>0.83430000000000004</v>
      </c>
      <c r="E12" s="17">
        <v>300000</v>
      </c>
      <c r="F12" s="18">
        <v>27000</v>
      </c>
      <c r="G12" s="18">
        <v>18000</v>
      </c>
      <c r="H12" s="19">
        <v>34503</v>
      </c>
      <c r="I12" s="19">
        <v>58389</v>
      </c>
      <c r="J12" s="20">
        <f t="shared" ref="J12:J20" si="2">IF(E12="",0,SUM(E12:I12))</f>
        <v>437892</v>
      </c>
      <c r="K12" s="21">
        <f t="shared" ref="K12:K20" si="3">IF(J12="",0,ROUNDDOWN(J12*D12,0))</f>
        <v>365333</v>
      </c>
      <c r="M12" s="65">
        <f t="shared" si="1"/>
        <v>316619</v>
      </c>
      <c r="N12" s="60">
        <f>ROUND(I12*D12,0)</f>
        <v>48714</v>
      </c>
      <c r="O12" s="66">
        <f>SUM(M12:N12)</f>
        <v>365333</v>
      </c>
      <c r="P12" s="15" t="str">
        <f>IF(O12=K12,"○","要調整")</f>
        <v>○</v>
      </c>
    </row>
    <row r="13" spans="1:16" ht="21" customHeight="1" x14ac:dyDescent="0.15">
      <c r="A13" s="16" t="s">
        <v>21</v>
      </c>
      <c r="B13" s="88">
        <v>10432</v>
      </c>
      <c r="C13" s="87">
        <v>4500</v>
      </c>
      <c r="D13" s="79">
        <f t="shared" si="0"/>
        <v>0.43130000000000002</v>
      </c>
      <c r="E13" s="17">
        <v>305000</v>
      </c>
      <c r="F13" s="18">
        <v>27000</v>
      </c>
      <c r="G13" s="18">
        <v>18000</v>
      </c>
      <c r="H13" s="19">
        <v>34503</v>
      </c>
      <c r="I13" s="19">
        <v>58389</v>
      </c>
      <c r="J13" s="20">
        <f t="shared" si="2"/>
        <v>442892</v>
      </c>
      <c r="K13" s="21">
        <f t="shared" si="3"/>
        <v>191019</v>
      </c>
      <c r="M13" s="65">
        <f t="shared" si="1"/>
        <v>165836</v>
      </c>
      <c r="N13" s="60">
        <f>ROUND(I13*D13,0)</f>
        <v>25183</v>
      </c>
      <c r="O13" s="66">
        <f>SUM(M13:N13)</f>
        <v>191019</v>
      </c>
      <c r="P13" s="15" t="str">
        <f>IF(O13=K13,"○","要調整")</f>
        <v>○</v>
      </c>
    </row>
    <row r="14" spans="1:16" ht="21" customHeight="1" x14ac:dyDescent="0.15">
      <c r="A14" s="16" t="s">
        <v>22</v>
      </c>
      <c r="B14" s="88">
        <v>7896</v>
      </c>
      <c r="C14" s="87">
        <v>3965</v>
      </c>
      <c r="D14" s="79">
        <f t="shared" si="0"/>
        <v>0.50209999999999999</v>
      </c>
      <c r="E14" s="17">
        <v>305000</v>
      </c>
      <c r="F14" s="18">
        <v>27000</v>
      </c>
      <c r="G14" s="18">
        <v>18000</v>
      </c>
      <c r="H14" s="19">
        <v>34503</v>
      </c>
      <c r="I14" s="19">
        <v>58389</v>
      </c>
      <c r="J14" s="20">
        <f t="shared" si="2"/>
        <v>442892</v>
      </c>
      <c r="K14" s="21">
        <f t="shared" si="3"/>
        <v>222376</v>
      </c>
      <c r="M14" s="65">
        <f t="shared" si="1"/>
        <v>193059</v>
      </c>
      <c r="N14" s="60">
        <f>ROUND(I14*D14,0)</f>
        <v>29317</v>
      </c>
      <c r="O14" s="66">
        <f>SUM(M14:N14)</f>
        <v>222376</v>
      </c>
      <c r="P14" s="15" t="str">
        <f>IF(O14=K14,"○","要調整")</f>
        <v>○</v>
      </c>
    </row>
    <row r="15" spans="1:16" ht="21" customHeight="1" x14ac:dyDescent="0.15">
      <c r="A15" s="16" t="s">
        <v>23</v>
      </c>
      <c r="B15" s="88">
        <v>9640</v>
      </c>
      <c r="C15" s="87">
        <v>8400</v>
      </c>
      <c r="D15" s="79">
        <f t="shared" si="0"/>
        <v>0.87129999999999996</v>
      </c>
      <c r="E15" s="17">
        <v>305000</v>
      </c>
      <c r="F15" s="18">
        <v>27000</v>
      </c>
      <c r="G15" s="18">
        <v>18000</v>
      </c>
      <c r="H15" s="19">
        <v>34503</v>
      </c>
      <c r="I15" s="19">
        <v>58389</v>
      </c>
      <c r="J15" s="20">
        <f t="shared" si="2"/>
        <v>442892</v>
      </c>
      <c r="K15" s="21">
        <f t="shared" si="3"/>
        <v>385891</v>
      </c>
      <c r="M15" s="65">
        <f t="shared" si="1"/>
        <v>335017</v>
      </c>
      <c r="N15" s="60">
        <f>ROUND(I15*D15,0)</f>
        <v>50874</v>
      </c>
      <c r="O15" s="66">
        <f>SUM(M15:N15)</f>
        <v>385891</v>
      </c>
      <c r="P15" s="15" t="str">
        <f>IF(O15=K15,"○","要調整")</f>
        <v>○</v>
      </c>
    </row>
    <row r="16" spans="1:16" ht="21" customHeight="1" x14ac:dyDescent="0.15">
      <c r="A16" s="16" t="s">
        <v>24</v>
      </c>
      <c r="B16" s="88">
        <v>10800</v>
      </c>
      <c r="C16" s="87">
        <v>6400</v>
      </c>
      <c r="D16" s="79">
        <f t="shared" si="0"/>
        <v>0.59250000000000003</v>
      </c>
      <c r="E16" s="17">
        <v>305000</v>
      </c>
      <c r="F16" s="18">
        <v>27000</v>
      </c>
      <c r="G16" s="18">
        <v>18000</v>
      </c>
      <c r="H16" s="19">
        <v>34503</v>
      </c>
      <c r="I16" s="19">
        <v>58389</v>
      </c>
      <c r="J16" s="20">
        <f t="shared" si="2"/>
        <v>442892</v>
      </c>
      <c r="K16" s="21">
        <f t="shared" si="3"/>
        <v>262413</v>
      </c>
      <c r="M16" s="65">
        <f t="shared" si="1"/>
        <v>227818</v>
      </c>
      <c r="N16" s="60">
        <f>ROUND(I16*D16,0)</f>
        <v>34595</v>
      </c>
      <c r="O16" s="66">
        <f>SUM(M16:N16)</f>
        <v>262413</v>
      </c>
      <c r="P16" s="15" t="str">
        <f>IF(O16=K16,"○","要調整")</f>
        <v>○</v>
      </c>
    </row>
    <row r="17" spans="1:16" ht="21" customHeight="1" x14ac:dyDescent="0.15">
      <c r="A17" s="16" t="s">
        <v>25</v>
      </c>
      <c r="B17" s="88">
        <v>9965</v>
      </c>
      <c r="C17" s="87">
        <v>2102</v>
      </c>
      <c r="D17" s="79">
        <f t="shared" si="0"/>
        <v>0.2109</v>
      </c>
      <c r="E17" s="17">
        <v>305000</v>
      </c>
      <c r="F17" s="18">
        <v>27000</v>
      </c>
      <c r="G17" s="18">
        <v>18000</v>
      </c>
      <c r="H17" s="19">
        <v>2100</v>
      </c>
      <c r="I17" s="19">
        <v>58389</v>
      </c>
      <c r="J17" s="20">
        <f t="shared" si="2"/>
        <v>410489</v>
      </c>
      <c r="K17" s="21">
        <f t="shared" si="3"/>
        <v>86572</v>
      </c>
      <c r="M17" s="65">
        <f t="shared" si="1"/>
        <v>74258</v>
      </c>
      <c r="N17" s="60">
        <f>ROUND(I17*D17,0)</f>
        <v>12314</v>
      </c>
      <c r="O17" s="66">
        <f>SUM(M17:N17)</f>
        <v>86572</v>
      </c>
      <c r="P17" s="15" t="str">
        <f>IF(O17=K17,"○","要調整")</f>
        <v>○</v>
      </c>
    </row>
    <row r="18" spans="1:16" ht="21" customHeight="1" x14ac:dyDescent="0.15">
      <c r="A18" s="16" t="s">
        <v>26</v>
      </c>
      <c r="B18" s="88">
        <v>9020</v>
      </c>
      <c r="C18" s="87">
        <v>6504</v>
      </c>
      <c r="D18" s="79">
        <f t="shared" si="0"/>
        <v>0.72099999999999997</v>
      </c>
      <c r="E18" s="17">
        <v>305000</v>
      </c>
      <c r="F18" s="18">
        <v>27000</v>
      </c>
      <c r="G18" s="18">
        <v>18000</v>
      </c>
      <c r="H18" s="19">
        <v>20455</v>
      </c>
      <c r="I18" s="19">
        <v>58389</v>
      </c>
      <c r="J18" s="20">
        <f t="shared" si="2"/>
        <v>428844</v>
      </c>
      <c r="K18" s="21">
        <f t="shared" si="3"/>
        <v>309196</v>
      </c>
      <c r="M18" s="65">
        <f t="shared" si="1"/>
        <v>267098</v>
      </c>
      <c r="N18" s="60">
        <f>ROUND(I18*D18,0)</f>
        <v>42098</v>
      </c>
      <c r="O18" s="66">
        <f>SUM(M18:N18)</f>
        <v>309196</v>
      </c>
      <c r="P18" s="15" t="str">
        <f>IF(O18=K18,"○","要調整")</f>
        <v>○</v>
      </c>
    </row>
    <row r="19" spans="1:16" ht="21" customHeight="1" x14ac:dyDescent="0.15">
      <c r="A19" s="16" t="s">
        <v>27</v>
      </c>
      <c r="B19" s="88">
        <v>10450</v>
      </c>
      <c r="C19" s="87">
        <v>5000</v>
      </c>
      <c r="D19" s="79">
        <f t="shared" si="0"/>
        <v>0.47839999999999999</v>
      </c>
      <c r="E19" s="17">
        <v>305000</v>
      </c>
      <c r="F19" s="18">
        <v>27000</v>
      </c>
      <c r="G19" s="18">
        <v>18000</v>
      </c>
      <c r="H19" s="19">
        <v>0</v>
      </c>
      <c r="I19" s="19">
        <v>58389</v>
      </c>
      <c r="J19" s="20">
        <f t="shared" si="2"/>
        <v>408389</v>
      </c>
      <c r="K19" s="21">
        <f t="shared" si="3"/>
        <v>195373</v>
      </c>
      <c r="M19" s="65">
        <f t="shared" si="1"/>
        <v>167440</v>
      </c>
      <c r="N19" s="60">
        <f>ROUND(I19*D19,0)</f>
        <v>27933</v>
      </c>
      <c r="O19" s="66">
        <f>SUM(M19:N19)</f>
        <v>195373</v>
      </c>
      <c r="P19" s="15" t="str">
        <f>IF(O19=K19,"○","要調整")</f>
        <v>○</v>
      </c>
    </row>
    <row r="20" spans="1:16" ht="21" customHeight="1" x14ac:dyDescent="0.15">
      <c r="A20" s="16" t="s">
        <v>28</v>
      </c>
      <c r="B20" s="88">
        <v>10020</v>
      </c>
      <c r="C20" s="87">
        <v>8600</v>
      </c>
      <c r="D20" s="79">
        <f t="shared" si="0"/>
        <v>0.85819999999999996</v>
      </c>
      <c r="E20" s="17">
        <v>305000</v>
      </c>
      <c r="F20" s="18">
        <v>27000</v>
      </c>
      <c r="G20" s="18">
        <v>18000</v>
      </c>
      <c r="H20" s="19">
        <v>4840</v>
      </c>
      <c r="I20" s="19">
        <v>58389</v>
      </c>
      <c r="J20" s="20">
        <f t="shared" si="2"/>
        <v>413229</v>
      </c>
      <c r="K20" s="21">
        <f t="shared" si="3"/>
        <v>354633</v>
      </c>
      <c r="M20" s="65">
        <f t="shared" si="1"/>
        <v>304524</v>
      </c>
      <c r="N20" s="60">
        <f>ROUND(I20*D20,0)</f>
        <v>50109</v>
      </c>
      <c r="O20" s="66">
        <f>SUM(M20:N20)</f>
        <v>354633</v>
      </c>
      <c r="P20" s="15" t="str">
        <f>IF(O20=K20,"○","要調整")</f>
        <v>○</v>
      </c>
    </row>
    <row r="21" spans="1:16" ht="21" customHeight="1" thickBot="1" x14ac:dyDescent="0.2">
      <c r="A21" s="22" t="s">
        <v>29</v>
      </c>
      <c r="B21" s="89">
        <v>8430</v>
      </c>
      <c r="C21" s="87">
        <v>8000</v>
      </c>
      <c r="D21" s="81">
        <f t="shared" si="0"/>
        <v>0.94889999999999997</v>
      </c>
      <c r="E21" s="23">
        <v>305000</v>
      </c>
      <c r="F21" s="24">
        <v>27000</v>
      </c>
      <c r="G21" s="24">
        <v>18000</v>
      </c>
      <c r="H21" s="25">
        <v>13800</v>
      </c>
      <c r="I21" s="25">
        <v>58389</v>
      </c>
      <c r="J21" s="20">
        <f>IF(E21="",0,SUM(E21:I21))</f>
        <v>422189</v>
      </c>
      <c r="K21" s="21">
        <f>IF(J21="",0,ROUNDDOWN(J21*D21,0))</f>
        <v>400615</v>
      </c>
      <c r="M21" s="65">
        <f t="shared" si="1"/>
        <v>345210</v>
      </c>
      <c r="N21" s="61">
        <f>ROUND(I21*D21,0)</f>
        <v>55405</v>
      </c>
      <c r="O21" s="67">
        <f>SUM(M21:N21)</f>
        <v>400615</v>
      </c>
      <c r="P21" s="15" t="str">
        <f>IF(O21=K21,"○","要調整")</f>
        <v>○</v>
      </c>
    </row>
    <row r="22" spans="1:16" ht="21" customHeight="1" thickTop="1" thickBot="1" x14ac:dyDescent="0.2">
      <c r="A22" s="26" t="s">
        <v>55</v>
      </c>
      <c r="B22" s="90">
        <f>SUM(B7:B18)</f>
        <v>86023</v>
      </c>
      <c r="C22" s="91">
        <f>SUM(C7:C18)</f>
        <v>48330</v>
      </c>
      <c r="D22" s="85"/>
      <c r="E22" s="27">
        <f>SUM(E7:E21)</f>
        <v>3645000</v>
      </c>
      <c r="F22" s="28">
        <f>SUM(F7:F21)</f>
        <v>324000</v>
      </c>
      <c r="G22" s="28">
        <f>SUM(G7:G21)</f>
        <v>216000</v>
      </c>
      <c r="H22" s="28">
        <f>SUM(H7:H21)</f>
        <v>282716</v>
      </c>
      <c r="I22" s="29">
        <f>SUM(I7:I21)</f>
        <v>700668</v>
      </c>
      <c r="J22" s="30">
        <f>SUM(E22:I22)</f>
        <v>5168384</v>
      </c>
      <c r="K22" s="31">
        <f>SUM(K7:K21)</f>
        <v>3171333</v>
      </c>
      <c r="L22" s="15">
        <f t="shared" ref="L22:O22" si="4">SUM(L7:L21)</f>
        <v>0</v>
      </c>
      <c r="M22" s="68">
        <f t="shared" si="4"/>
        <v>2741733</v>
      </c>
      <c r="N22" s="69">
        <f t="shared" si="4"/>
        <v>429600</v>
      </c>
      <c r="O22" s="70">
        <f t="shared" si="4"/>
        <v>3171333</v>
      </c>
    </row>
    <row r="23" spans="1:16" ht="35.25" customHeight="1" thickTop="1" x14ac:dyDescent="0.15">
      <c r="A23" s="74" t="s">
        <v>66</v>
      </c>
      <c r="B23" s="86">
        <v>57842</v>
      </c>
      <c r="C23" s="92">
        <v>32967</v>
      </c>
      <c r="D23" s="48">
        <f t="shared" si="0"/>
        <v>0.56989999999999996</v>
      </c>
      <c r="E23" s="17">
        <v>762500</v>
      </c>
      <c r="F23" s="18">
        <v>0</v>
      </c>
      <c r="G23" s="18">
        <v>0</v>
      </c>
      <c r="H23" s="19">
        <v>0</v>
      </c>
      <c r="I23" s="19">
        <v>72222</v>
      </c>
      <c r="J23" s="20">
        <f>IF(E23="",0,SUM(E23:I23))</f>
        <v>834722</v>
      </c>
      <c r="K23" s="21">
        <f>IF(J23="",0,ROUNDDOWN(J23*D23,0))</f>
        <v>475708</v>
      </c>
      <c r="M23" s="65">
        <f>ROUND((E23+F23+H23)*D23,0)</f>
        <v>434549</v>
      </c>
      <c r="N23" s="60">
        <f>ROUND(I23*D23,0)</f>
        <v>41159</v>
      </c>
      <c r="O23" s="66">
        <f>SUM(M23:N23)</f>
        <v>475708</v>
      </c>
      <c r="P23" s="15" t="str">
        <f>IF(O23=K23,"○","要調整")</f>
        <v>○</v>
      </c>
    </row>
    <row r="24" spans="1:16" ht="33" customHeight="1" x14ac:dyDescent="0.15">
      <c r="A24" s="74" t="s">
        <v>57</v>
      </c>
      <c r="B24" s="86"/>
      <c r="C24" s="92"/>
      <c r="D24" s="48">
        <f t="shared" si="0"/>
        <v>0</v>
      </c>
      <c r="E24" s="17">
        <v>0</v>
      </c>
      <c r="F24" s="18">
        <v>0</v>
      </c>
      <c r="G24" s="18">
        <v>0</v>
      </c>
      <c r="H24" s="19">
        <v>0</v>
      </c>
      <c r="I24" s="19">
        <v>0</v>
      </c>
      <c r="J24" s="20">
        <f>IF(E24="",0,SUM(E24:I24))</f>
        <v>0</v>
      </c>
      <c r="K24" s="21">
        <f>IF(J24="",0,ROUNDDOWN(J24*D24,0))</f>
        <v>0</v>
      </c>
      <c r="M24" s="65">
        <f>ROUND((E24+F24+H24)*D24,0)</f>
        <v>0</v>
      </c>
      <c r="N24" s="60">
        <f>ROUND(I24*D24,0)</f>
        <v>0</v>
      </c>
      <c r="O24" s="66">
        <f>SUM(M24:N24)</f>
        <v>0</v>
      </c>
      <c r="P24" s="15" t="str">
        <f>IF(O24=K24,"○","要調整")</f>
        <v>○</v>
      </c>
    </row>
    <row r="25" spans="1:16" ht="33" customHeight="1" thickBot="1" x14ac:dyDescent="0.2">
      <c r="A25" s="74" t="s">
        <v>57</v>
      </c>
      <c r="B25" s="86"/>
      <c r="C25" s="92"/>
      <c r="D25" s="48">
        <f t="shared" si="0"/>
        <v>0</v>
      </c>
      <c r="E25" s="17">
        <v>0</v>
      </c>
      <c r="F25" s="18">
        <v>0</v>
      </c>
      <c r="G25" s="18">
        <v>0</v>
      </c>
      <c r="H25" s="19">
        <v>0</v>
      </c>
      <c r="I25" s="19">
        <v>0</v>
      </c>
      <c r="J25" s="20">
        <f>IF(E25="",0,SUM(E25:I25))</f>
        <v>0</v>
      </c>
      <c r="K25" s="21">
        <f>IF(J25="",0,ROUNDDOWN(J25*D25,0))</f>
        <v>0</v>
      </c>
      <c r="M25" s="65">
        <f>ROUND((E25+F25+H25)*D25,0)</f>
        <v>0</v>
      </c>
      <c r="N25" s="60">
        <f>ROUND(I25*D25,0)</f>
        <v>0</v>
      </c>
      <c r="O25" s="66">
        <f>SUM(M25:N25)</f>
        <v>0</v>
      </c>
      <c r="P25" s="15" t="str">
        <f>IF(O25=K25,"○","要調整")</f>
        <v>○</v>
      </c>
    </row>
    <row r="26" spans="1:16" ht="21" customHeight="1" thickTop="1" thickBot="1" x14ac:dyDescent="0.2">
      <c r="A26" s="26" t="s">
        <v>56</v>
      </c>
      <c r="B26" s="71"/>
      <c r="C26" s="72"/>
      <c r="D26" s="73"/>
      <c r="E26" s="27">
        <f>SUM(E22:E24)</f>
        <v>4407500</v>
      </c>
      <c r="F26" s="28">
        <f t="shared" ref="F26:O26" si="5">SUM(F22:F24)</f>
        <v>324000</v>
      </c>
      <c r="G26" s="28">
        <f t="shared" si="5"/>
        <v>216000</v>
      </c>
      <c r="H26" s="28">
        <f t="shared" si="5"/>
        <v>282716</v>
      </c>
      <c r="I26" s="29">
        <f t="shared" si="5"/>
        <v>772890</v>
      </c>
      <c r="J26" s="30">
        <f t="shared" si="5"/>
        <v>6003106</v>
      </c>
      <c r="K26" s="31">
        <f t="shared" si="5"/>
        <v>3647041</v>
      </c>
      <c r="L26" s="15">
        <f t="shared" si="5"/>
        <v>0</v>
      </c>
      <c r="M26" s="68">
        <f t="shared" si="5"/>
        <v>3176282</v>
      </c>
      <c r="N26" s="69">
        <f t="shared" si="5"/>
        <v>470759</v>
      </c>
      <c r="O26" s="70">
        <f t="shared" si="5"/>
        <v>3647041</v>
      </c>
    </row>
    <row r="27" spans="1:16" ht="13.15" customHeight="1" thickTop="1" x14ac:dyDescent="0.15">
      <c r="A27" s="11"/>
      <c r="B27" s="32"/>
      <c r="C27" s="32"/>
      <c r="D27" s="33"/>
      <c r="E27" s="34"/>
      <c r="F27" s="34"/>
      <c r="G27" s="34"/>
      <c r="H27" s="34"/>
      <c r="I27" s="34"/>
      <c r="J27" s="34"/>
      <c r="K27" s="34"/>
      <c r="M27" s="58" t="s">
        <v>40</v>
      </c>
    </row>
    <row r="28" spans="1:16" ht="15" customHeight="1" x14ac:dyDescent="0.15">
      <c r="A28" s="57" t="s">
        <v>53</v>
      </c>
      <c r="B28" s="35"/>
      <c r="C28" s="35"/>
      <c r="D28" s="36"/>
      <c r="E28" s="37"/>
      <c r="F28" s="37"/>
      <c r="G28" s="37"/>
      <c r="H28" s="37"/>
      <c r="I28" s="37"/>
      <c r="J28" s="37"/>
      <c r="K28" s="38"/>
      <c r="M28" s="58" t="s">
        <v>54</v>
      </c>
    </row>
    <row r="29" spans="1:16" ht="15" customHeight="1" x14ac:dyDescent="0.15">
      <c r="A29" s="35" t="s">
        <v>30</v>
      </c>
      <c r="B29" s="39"/>
      <c r="C29" s="39"/>
      <c r="D29" s="40"/>
      <c r="E29" s="41"/>
      <c r="F29" s="41"/>
      <c r="G29" s="41"/>
      <c r="H29" s="41"/>
      <c r="I29" s="41"/>
      <c r="J29" s="41"/>
      <c r="K29" s="42"/>
      <c r="M29" s="58" t="s">
        <v>41</v>
      </c>
    </row>
    <row r="30" spans="1:16" ht="15" customHeight="1" x14ac:dyDescent="0.15">
      <c r="A30" s="35" t="s">
        <v>31</v>
      </c>
      <c r="B30" s="39"/>
      <c r="C30" s="39"/>
      <c r="D30" s="40"/>
      <c r="E30" s="41"/>
      <c r="F30" s="41"/>
      <c r="G30" s="41"/>
      <c r="H30" s="41"/>
      <c r="I30" s="41"/>
      <c r="J30" s="41"/>
      <c r="K30" s="42"/>
      <c r="M30" s="15" t="s">
        <v>42</v>
      </c>
    </row>
    <row r="31" spans="1:16" ht="15" customHeight="1" x14ac:dyDescent="0.15">
      <c r="A31" s="57" t="s">
        <v>58</v>
      </c>
      <c r="B31" s="39"/>
      <c r="C31" s="39"/>
      <c r="D31" s="40"/>
      <c r="E31" s="41"/>
      <c r="F31" s="41"/>
      <c r="G31" s="41"/>
      <c r="H31" s="41"/>
      <c r="I31" s="41"/>
      <c r="J31" s="41"/>
      <c r="K31" s="42"/>
    </row>
    <row r="32" spans="1:16" ht="15" customHeight="1" x14ac:dyDescent="0.15">
      <c r="A32" s="35" t="s">
        <v>59</v>
      </c>
      <c r="B32" s="11"/>
      <c r="C32" s="11"/>
      <c r="D32" s="12"/>
      <c r="E32" s="13"/>
      <c r="F32" s="13"/>
      <c r="G32" s="13"/>
      <c r="H32" s="13"/>
      <c r="I32" s="13"/>
      <c r="J32" s="13"/>
      <c r="K32" s="14"/>
      <c r="M32" s="15" t="s">
        <v>43</v>
      </c>
    </row>
    <row r="33" spans="1:13" ht="15" customHeight="1" x14ac:dyDescent="0.15">
      <c r="A33" s="35" t="s">
        <v>60</v>
      </c>
      <c r="B33" s="39"/>
      <c r="C33" s="39"/>
      <c r="D33" s="40"/>
      <c r="E33" s="41"/>
      <c r="F33" s="41"/>
      <c r="G33" s="41"/>
      <c r="H33" s="41"/>
      <c r="I33" s="41"/>
      <c r="J33" s="41"/>
      <c r="K33" s="42"/>
      <c r="M33" s="15" t="s">
        <v>44</v>
      </c>
    </row>
    <row r="34" spans="1:13" ht="15" customHeight="1" x14ac:dyDescent="0.15">
      <c r="A34" s="35" t="s">
        <v>32</v>
      </c>
      <c r="B34" s="35"/>
      <c r="C34" s="39"/>
      <c r="D34" s="40"/>
      <c r="E34" s="41"/>
      <c r="F34" s="41"/>
      <c r="G34" s="41"/>
      <c r="H34" s="41"/>
      <c r="I34" s="41"/>
      <c r="J34" s="41"/>
      <c r="K34" s="43"/>
      <c r="M34" s="15" t="s">
        <v>45</v>
      </c>
    </row>
    <row r="35" spans="1:13" x14ac:dyDescent="0.15">
      <c r="A35" s="59" t="s">
        <v>35</v>
      </c>
      <c r="M35" s="15" t="s">
        <v>46</v>
      </c>
    </row>
    <row r="36" spans="1:13" x14ac:dyDescent="0.15">
      <c r="A36" s="15" t="s">
        <v>81</v>
      </c>
    </row>
    <row r="37" spans="1:13" x14ac:dyDescent="0.15">
      <c r="A37" s="82" t="s">
        <v>37</v>
      </c>
      <c r="M37" s="83" t="s">
        <v>63</v>
      </c>
    </row>
    <row r="38" spans="1:13" x14ac:dyDescent="0.15">
      <c r="A38" s="15" t="s">
        <v>38</v>
      </c>
      <c r="M38" s="83" t="s">
        <v>64</v>
      </c>
    </row>
    <row r="39" spans="1:13" x14ac:dyDescent="0.15">
      <c r="A39" s="15" t="s">
        <v>39</v>
      </c>
      <c r="M39" s="83" t="s">
        <v>65</v>
      </c>
    </row>
  </sheetData>
  <mergeCells count="12">
    <mergeCell ref="B7:D7"/>
    <mergeCell ref="F7:G7"/>
    <mergeCell ref="I7:J7"/>
    <mergeCell ref="F8:G8"/>
    <mergeCell ref="A1:B1"/>
    <mergeCell ref="A3:K3"/>
    <mergeCell ref="B5:D5"/>
    <mergeCell ref="F5:G5"/>
    <mergeCell ref="I5:J5"/>
    <mergeCell ref="B6:D6"/>
    <mergeCell ref="F6:G6"/>
    <mergeCell ref="I6:J6"/>
  </mergeCells>
  <phoneticPr fontId="2"/>
  <conditionalFormatting sqref="O10:O21 O23:O25">
    <cfRule type="expression" dxfId="0" priority="3">
      <formula>$K10-$O10&lt;0</formula>
    </cfRule>
  </conditionalFormatting>
  <dataValidations count="1">
    <dataValidation type="list" allowBlank="1" showInputMessage="1" showErrorMessage="1" sqref="I5:J5" xr:uid="{95869594-68EA-4B38-BDA1-60358CE36C50}">
      <formula1>"研究事業,次世代事業"</formula1>
    </dataValidation>
  </dataValidations>
  <printOptions horizontalCentered="1"/>
  <pageMargins left="0.70866141732283472" right="0.70866141732283472" top="0.74803149606299213" bottom="0.74803149606299213" header="0.31496062992125984" footer="0.31496062992125984"/>
  <pageSetup paperSize="9" scale="61" orientation="landscape" cellComments="asDisplayed"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04E054A524AE44B842AF3C2498D8C91" ma:contentTypeVersion="6" ma:contentTypeDescription="新しいドキュメントを作成します。" ma:contentTypeScope="" ma:versionID="1ebada117ed312688b1f075570d3b2f4">
  <xsd:schema xmlns:xsd="http://www.w3.org/2001/XMLSchema" xmlns:xs="http://www.w3.org/2001/XMLSchema" xmlns:p="http://schemas.microsoft.com/office/2006/metadata/properties" xmlns:ns2="f823ed00-786e-4352-9dd2-77a487014f6c" xmlns:ns3="1e843203-9740-4fdb-a68c-af02c7692714" targetNamespace="http://schemas.microsoft.com/office/2006/metadata/properties" ma:root="true" ma:fieldsID="7a22787b1c979c35c5c3641a18404563" ns2:_="" ns3:_="">
    <xsd:import namespace="f823ed00-786e-4352-9dd2-77a487014f6c"/>
    <xsd:import namespace="1e843203-9740-4fdb-a68c-af02c769271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23ed00-786e-4352-9dd2-77a487014f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843203-9740-4fdb-a68c-af02c7692714"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26420-9396-462F-8D9F-C38A7EC9FF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23ed00-786e-4352-9dd2-77a487014f6c"/>
    <ds:schemaRef ds:uri="1e843203-9740-4fdb-a68c-af02c76927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BB5BB5-CB0B-4B73-8986-0D89FF48E154}">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e843203-9740-4fdb-a68c-af02c7692714"/>
    <ds:schemaRef ds:uri="f823ed00-786e-4352-9dd2-77a487014f6c"/>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2CCD111-678D-420E-BD88-F2CA99B908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人件費精算書</vt:lpstr>
      <vt:lpstr>人件費精算書（記載例）</vt:lpstr>
      <vt:lpstr>人件費精算書!Print_Area</vt:lpstr>
      <vt:lpstr>'人件費精算書（記載例）'!Print_Area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鈴木　夕子(Suzuki, Yuko)</dc:creator>
  <cp:keywords/>
  <dc:description/>
  <cp:lastModifiedBy>武石 康隆</cp:lastModifiedBy>
  <cp:revision/>
  <dcterms:created xsi:type="dcterms:W3CDTF">2013-03-26T08:44:37Z</dcterms:created>
  <dcterms:modified xsi:type="dcterms:W3CDTF">2025-03-06T11:36:24Z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0x010100604E054A524AE44B842AF3C2498D8C91</vt:lpwstr>
  </property>
</Properties>
</file>