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202300"/>
  <mc:AlternateContent xmlns:mc="http://schemas.openxmlformats.org/markup-compatibility/2006">
    <mc:Choice Requires="x15">
      <x15ac:absPath xmlns:x15ac="http://schemas.microsoft.com/office/spreadsheetml/2010/11/ac" url="\\svfs001\data\環境研究総合推進部\02_研究推進課\03■事前評価（新規公募・採択）\R9(2027)新規課題\01_公募要領・申請書\■公表用\"/>
    </mc:Choice>
  </mc:AlternateContent>
  <xr:revisionPtr revIDLastSave="0" documentId="13_ncr:1_{BE1A40E0-E768-4E3C-9D40-CE67D8CD9A17}" xr6:coauthVersionLast="47" xr6:coauthVersionMax="47" xr10:uidLastSave="{00000000-0000-0000-0000-000000000000}"/>
  <workbookProtection workbookAlgorithmName="SHA-512" workbookHashValue="va56W55I+g9tXp732Uvs6Gs8YNGAYz9pjd3Sl0OmrTJcDFvZspdsYtj+PH3YsMG4u4euGgVA5ym03CCxhAMp0w==" workbookSaltValue="EfAuuoEyg5XD/ssvJA5FEw==" workbookSpinCount="100000" lockStructure="1"/>
  <bookViews>
    <workbookView xWindow="-120" yWindow="-120" windowWidth="29040" windowHeight="15720" tabRatio="874" firstSheet="1" activeTab="1" xr2:uid="{2CE481CA-A48A-4DE8-886C-887235708951}"/>
  </bookViews>
  <sheets>
    <sheet name="MST" sheetId="3" state="hidden" r:id="rId1"/>
    <sheet name="課題情報" sheetId="2" r:id="rId2"/>
    <sheet name="★記入例★" sheetId="26" r:id="rId3"/>
    <sheet name="【S-26】経費サマリ" sheetId="16" r:id="rId4"/>
    <sheet name="【S-26】経費内訳" sheetId="17" r:id="rId5"/>
    <sheet name="【SⅡ-14】経費サマリ" sheetId="19" r:id="rId6"/>
    <sheet name="【SⅡ-14】経費内訳" sheetId="25" r:id="rId7"/>
  </sheets>
  <externalReferences>
    <externalReference r:id="rId8"/>
  </externalReferences>
  <definedNames>
    <definedName name="【選択してください】" localSheetId="3">[1]MST!#REF!</definedName>
    <definedName name="【選択してください】" localSheetId="4">[1]MST!#REF!</definedName>
    <definedName name="【選択してください】" localSheetId="5">[1]MST!#REF!</definedName>
    <definedName name="【選択してください】" localSheetId="6">[1]MST!#REF!</definedName>
    <definedName name="【選択してください】" localSheetId="2">[1]MST!#REF!</definedName>
    <definedName name="【選択してください】">MST!#REF!</definedName>
    <definedName name="①公募区分">MST!#REF!</definedName>
    <definedName name="_xlnm.Print_Area" localSheetId="3">'【S-26】経費サマリ'!$B$5:$I$24</definedName>
    <definedName name="_xlnm.Print_Area" localSheetId="4">'【S-26】経費内訳'!$B$4:$L$54</definedName>
    <definedName name="_xlnm.Print_Area" localSheetId="5">'【SⅡ-14】経費サマリ'!$B$5:$G$24</definedName>
    <definedName name="_xlnm.Print_Area" localSheetId="6">'【SⅡ-14】経費内訳'!$B$4:$L$54</definedName>
    <definedName name="_xlnm.Print_Area" localSheetId="2">★記入例★!$B$4:$L$54</definedName>
    <definedName name="_xlnm.Print_Area" localSheetId="1">課題情報!$B$4:$M$10</definedName>
    <definedName name="革新型研究開発" localSheetId="3">[1]MST!#REF!</definedName>
    <definedName name="革新型研究開発" localSheetId="4">[1]MST!#REF!</definedName>
    <definedName name="革新型研究開発" localSheetId="5">[1]MST!#REF!</definedName>
    <definedName name="革新型研究開発" localSheetId="6">[1]MST!#REF!</definedName>
    <definedName name="革新型研究開発" localSheetId="2">[1]MST!#REF!</definedName>
    <definedName name="革新型研究開発">MST!#REF!</definedName>
    <definedName name="環境問題対応型研究" localSheetId="3">[1]MST!#REF!</definedName>
    <definedName name="環境問題対応型研究" localSheetId="4">[1]MST!#REF!</definedName>
    <definedName name="環境問題対応型研究" localSheetId="5">[1]MST!#REF!</definedName>
    <definedName name="環境問題対応型研究" localSheetId="6">[1]MST!#REF!</definedName>
    <definedName name="環境問題対応型研究" localSheetId="2">[1]MST!#REF!</definedName>
    <definedName name="環境問題対応型研究">MST!#REF!</definedName>
    <definedName name="次世代事業" localSheetId="3">[1]MST!#REF!</definedName>
    <definedName name="次世代事業" localSheetId="4">[1]MST!#REF!</definedName>
    <definedName name="次世代事業" localSheetId="5">[1]MST!#REF!</definedName>
    <definedName name="次世代事業" localSheetId="6">[1]MST!#REF!</definedName>
    <definedName name="次世代事業" localSheetId="2">[1]MST!#REF!</definedName>
    <definedName name="次世代事業">MST!#REF!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51" i="17" l="1"/>
  <c r="N56" i="25"/>
  <c r="W56" i="17"/>
  <c r="V56" i="17"/>
  <c r="J5" i="25" l="1"/>
  <c r="G5" i="25"/>
  <c r="D5" i="25"/>
  <c r="I7" i="19"/>
  <c r="J49" i="26" l="1"/>
  <c r="G49" i="26"/>
  <c r="D49" i="26"/>
  <c r="J46" i="26"/>
  <c r="G46" i="26"/>
  <c r="D46" i="26"/>
  <c r="J44" i="26"/>
  <c r="G44" i="26"/>
  <c r="D44" i="26"/>
  <c r="J41" i="26"/>
  <c r="G41" i="26"/>
  <c r="D41" i="26"/>
  <c r="J38" i="26"/>
  <c r="J30" i="26" s="1"/>
  <c r="G38" i="26"/>
  <c r="D38" i="26"/>
  <c r="J35" i="26"/>
  <c r="G35" i="26"/>
  <c r="D35" i="26"/>
  <c r="J31" i="26"/>
  <c r="G31" i="26"/>
  <c r="D31" i="26"/>
  <c r="J26" i="26"/>
  <c r="J25" i="26" s="1"/>
  <c r="G26" i="26"/>
  <c r="D26" i="26"/>
  <c r="G25" i="26"/>
  <c r="D25" i="26"/>
  <c r="J21" i="26"/>
  <c r="G21" i="26"/>
  <c r="D21" i="26"/>
  <c r="J17" i="26"/>
  <c r="G17" i="26"/>
  <c r="G16" i="26" s="1"/>
  <c r="D17" i="26"/>
  <c r="D16" i="26" s="1"/>
  <c r="J16" i="26"/>
  <c r="J12" i="26"/>
  <c r="G12" i="26"/>
  <c r="D12" i="26"/>
  <c r="J8" i="26"/>
  <c r="J7" i="26" s="1"/>
  <c r="G8" i="26"/>
  <c r="G7" i="26" s="1"/>
  <c r="D8" i="26"/>
  <c r="J5" i="26"/>
  <c r="G5" i="26"/>
  <c r="D5" i="26"/>
  <c r="D7" i="26" l="1"/>
  <c r="D30" i="26"/>
  <c r="G30" i="26"/>
  <c r="G50" i="26" s="1"/>
  <c r="D50" i="26"/>
  <c r="J50" i="26"/>
  <c r="D31" i="25"/>
  <c r="B18" i="3"/>
  <c r="B17" i="3"/>
  <c r="B16" i="3"/>
  <c r="B15" i="3"/>
  <c r="B14" i="3"/>
  <c r="B13" i="3"/>
  <c r="B12" i="3"/>
  <c r="J51" i="26" l="1"/>
  <c r="J53" i="26" s="1"/>
  <c r="G51" i="26"/>
  <c r="G53" i="26" s="1"/>
  <c r="D51" i="26"/>
  <c r="D53" i="26" s="1"/>
  <c r="J49" i="25"/>
  <c r="J46" i="25"/>
  <c r="J44" i="25"/>
  <c r="J41" i="25"/>
  <c r="J38" i="25"/>
  <c r="J35" i="25"/>
  <c r="J31" i="25"/>
  <c r="J26" i="25"/>
  <c r="J25" i="25" s="1"/>
  <c r="J21" i="25"/>
  <c r="J17" i="25"/>
  <c r="J16" i="25" s="1"/>
  <c r="J12" i="25"/>
  <c r="J8" i="25"/>
  <c r="G49" i="25"/>
  <c r="G46" i="25"/>
  <c r="G44" i="25"/>
  <c r="G41" i="25"/>
  <c r="G38" i="25"/>
  <c r="G35" i="25"/>
  <c r="G31" i="25"/>
  <c r="G26" i="25"/>
  <c r="G25" i="25" s="1"/>
  <c r="G21" i="25"/>
  <c r="G17" i="25"/>
  <c r="G16" i="25" s="1"/>
  <c r="G12" i="25"/>
  <c r="G8" i="25"/>
  <c r="G7" i="25" s="1"/>
  <c r="D49" i="25"/>
  <c r="D46" i="25"/>
  <c r="D44" i="25"/>
  <c r="D41" i="25"/>
  <c r="D38" i="25"/>
  <c r="D35" i="25"/>
  <c r="D26" i="25"/>
  <c r="D25" i="25" s="1"/>
  <c r="D21" i="25"/>
  <c r="D17" i="25"/>
  <c r="D12" i="25"/>
  <c r="D8" i="25"/>
  <c r="D7" i="25" s="1"/>
  <c r="R49" i="17"/>
  <c r="R46" i="17"/>
  <c r="R44" i="17"/>
  <c r="R41" i="17"/>
  <c r="R38" i="17"/>
  <c r="R35" i="17"/>
  <c r="R31" i="17"/>
  <c r="R26" i="17"/>
  <c r="R25" i="17"/>
  <c r="R21" i="17"/>
  <c r="R17" i="17"/>
  <c r="R16" i="17" s="1"/>
  <c r="R12" i="17"/>
  <c r="R8" i="17"/>
  <c r="R7" i="17" s="1"/>
  <c r="O49" i="17"/>
  <c r="O46" i="17"/>
  <c r="O44" i="17"/>
  <c r="O41" i="17"/>
  <c r="O38" i="17"/>
  <c r="O35" i="17"/>
  <c r="O31" i="17"/>
  <c r="O26" i="17"/>
  <c r="O25" i="17"/>
  <c r="O21" i="17"/>
  <c r="O17" i="17"/>
  <c r="O16" i="17" s="1"/>
  <c r="O12" i="17"/>
  <c r="O8" i="17"/>
  <c r="O7" i="17" s="1"/>
  <c r="J49" i="17"/>
  <c r="J46" i="17"/>
  <c r="J44" i="17"/>
  <c r="J41" i="17"/>
  <c r="J38" i="17"/>
  <c r="J35" i="17"/>
  <c r="J31" i="17"/>
  <c r="J26" i="17"/>
  <c r="J25" i="17"/>
  <c r="J21" i="17"/>
  <c r="J17" i="17"/>
  <c r="J12" i="17"/>
  <c r="J8" i="17"/>
  <c r="J7" i="17" s="1"/>
  <c r="G49" i="17"/>
  <c r="G46" i="17"/>
  <c r="G44" i="17"/>
  <c r="G41" i="17"/>
  <c r="G38" i="17"/>
  <c r="G35" i="17"/>
  <c r="G31" i="17"/>
  <c r="G26" i="17"/>
  <c r="G25" i="17"/>
  <c r="G21" i="17"/>
  <c r="G17" i="17"/>
  <c r="G16" i="17"/>
  <c r="G12" i="17"/>
  <c r="G8" i="17"/>
  <c r="G7" i="17" s="1"/>
  <c r="D25" i="17"/>
  <c r="D16" i="17"/>
  <c r="D49" i="17"/>
  <c r="D46" i="17"/>
  <c r="D44" i="17"/>
  <c r="D41" i="17"/>
  <c r="D38" i="17"/>
  <c r="D35" i="17"/>
  <c r="D31" i="17"/>
  <c r="D26" i="17"/>
  <c r="D21" i="17"/>
  <c r="D17" i="17"/>
  <c r="D12" i="17"/>
  <c r="D8" i="17"/>
  <c r="D30" i="25" l="1"/>
  <c r="D16" i="25"/>
  <c r="J16" i="17"/>
  <c r="G30" i="17"/>
  <c r="E19" i="16" s="1"/>
  <c r="K51" i="26"/>
  <c r="L52" i="26"/>
  <c r="F52" i="26"/>
  <c r="E51" i="26"/>
  <c r="I52" i="26"/>
  <c r="H51" i="26"/>
  <c r="J30" i="25"/>
  <c r="F19" i="19" s="1"/>
  <c r="R30" i="17"/>
  <c r="H19" i="16" s="1"/>
  <c r="O30" i="17"/>
  <c r="G19" i="16" s="1"/>
  <c r="D30" i="17"/>
  <c r="D50" i="25"/>
  <c r="D51" i="25" s="1"/>
  <c r="J30" i="17"/>
  <c r="F19" i="16" s="1"/>
  <c r="D7" i="17"/>
  <c r="G30" i="25"/>
  <c r="E19" i="19" s="1"/>
  <c r="J7" i="25"/>
  <c r="K7" i="16"/>
  <c r="H5" i="2"/>
  <c r="F18" i="19"/>
  <c r="F15" i="19"/>
  <c r="F14" i="19"/>
  <c r="E18" i="19"/>
  <c r="E15" i="19"/>
  <c r="E14" i="19"/>
  <c r="D18" i="19"/>
  <c r="D15" i="19"/>
  <c r="D14" i="19"/>
  <c r="H18" i="16"/>
  <c r="H15" i="16"/>
  <c r="H14" i="16"/>
  <c r="G18" i="16"/>
  <c r="G15" i="16"/>
  <c r="G14" i="16"/>
  <c r="D19" i="19"/>
  <c r="F17" i="19"/>
  <c r="E17" i="19"/>
  <c r="D17" i="19"/>
  <c r="F16" i="19"/>
  <c r="E16" i="19"/>
  <c r="D16" i="19"/>
  <c r="D6" i="19"/>
  <c r="D13" i="19" s="1"/>
  <c r="H17" i="16"/>
  <c r="H16" i="16"/>
  <c r="G17" i="16"/>
  <c r="G16" i="16"/>
  <c r="D6" i="16"/>
  <c r="D13" i="16" s="1"/>
  <c r="E16" i="16"/>
  <c r="F16" i="16"/>
  <c r="D17" i="16"/>
  <c r="E17" i="16"/>
  <c r="F17" i="16"/>
  <c r="D14" i="16"/>
  <c r="E14" i="16"/>
  <c r="F14" i="16"/>
  <c r="D15" i="16"/>
  <c r="E15" i="16"/>
  <c r="F15" i="16"/>
  <c r="D18" i="16"/>
  <c r="E18" i="16"/>
  <c r="F18" i="16"/>
  <c r="I22" i="16"/>
  <c r="I15" i="16" l="1"/>
  <c r="I14" i="16"/>
  <c r="I17" i="16"/>
  <c r="I18" i="16"/>
  <c r="F52" i="25"/>
  <c r="D50" i="17"/>
  <c r="D51" i="17" s="1"/>
  <c r="D19" i="16"/>
  <c r="I19" i="16" s="1"/>
  <c r="O50" i="17"/>
  <c r="O51" i="17" s="1"/>
  <c r="P51" i="17" s="1"/>
  <c r="G50" i="25"/>
  <c r="G51" i="25" s="1"/>
  <c r="G15" i="19"/>
  <c r="G14" i="19"/>
  <c r="G17" i="19"/>
  <c r="G16" i="19"/>
  <c r="G19" i="19"/>
  <c r="G18" i="19"/>
  <c r="J50" i="25"/>
  <c r="J51" i="25" s="1"/>
  <c r="E6" i="19"/>
  <c r="R50" i="17"/>
  <c r="D16" i="16"/>
  <c r="I16" i="16" s="1"/>
  <c r="G50" i="17"/>
  <c r="G51" i="17" s="1"/>
  <c r="E6" i="16"/>
  <c r="D5" i="17"/>
  <c r="J50" i="17"/>
  <c r="J51" i="17" s="1"/>
  <c r="T52" i="17" l="1"/>
  <c r="W52" i="17" s="1"/>
  <c r="I52" i="17"/>
  <c r="I52" i="25"/>
  <c r="F52" i="17"/>
  <c r="D20" i="16"/>
  <c r="L52" i="17"/>
  <c r="F20" i="19"/>
  <c r="L52" i="25"/>
  <c r="N52" i="25" s="1"/>
  <c r="D20" i="19"/>
  <c r="G20" i="16"/>
  <c r="Q52" i="17"/>
  <c r="E13" i="16"/>
  <c r="H20" i="16"/>
  <c r="E20" i="19"/>
  <c r="F6" i="19"/>
  <c r="E13" i="19"/>
  <c r="E20" i="16"/>
  <c r="G5" i="17"/>
  <c r="F6" i="16"/>
  <c r="F20" i="16"/>
  <c r="V52" i="17" l="1"/>
  <c r="S51" i="17"/>
  <c r="H21" i="16"/>
  <c r="I20" i="16"/>
  <c r="D53" i="17"/>
  <c r="D23" i="16" s="1"/>
  <c r="D21" i="16"/>
  <c r="E51" i="17"/>
  <c r="K51" i="17"/>
  <c r="G53" i="17"/>
  <c r="E23" i="16" s="1"/>
  <c r="K51" i="25"/>
  <c r="H51" i="25"/>
  <c r="E51" i="25"/>
  <c r="F21" i="16"/>
  <c r="F21" i="19"/>
  <c r="G20" i="19"/>
  <c r="E21" i="19"/>
  <c r="G53" i="25"/>
  <c r="E23" i="19" s="1"/>
  <c r="E7" i="19" s="1"/>
  <c r="E9" i="19" s="1"/>
  <c r="D53" i="25"/>
  <c r="D23" i="19" s="1"/>
  <c r="G21" i="16"/>
  <c r="E21" i="16"/>
  <c r="H51" i="17"/>
  <c r="G6" i="16"/>
  <c r="G13" i="16" s="1"/>
  <c r="O53" i="17"/>
  <c r="G23" i="16" s="1"/>
  <c r="G7" i="16" s="1"/>
  <c r="G9" i="16" s="1"/>
  <c r="R53" i="17"/>
  <c r="H23" i="16" s="1"/>
  <c r="H7" i="16" s="1"/>
  <c r="H9" i="16" s="1"/>
  <c r="J53" i="25"/>
  <c r="F23" i="19" s="1"/>
  <c r="F7" i="19" s="1"/>
  <c r="F9" i="19" s="1"/>
  <c r="D21" i="19"/>
  <c r="F13" i="19"/>
  <c r="J5" i="17"/>
  <c r="F13" i="16"/>
  <c r="J53" i="17"/>
  <c r="F23" i="16" s="1"/>
  <c r="I21" i="16" l="1"/>
  <c r="D7" i="16"/>
  <c r="D9" i="16" s="1"/>
  <c r="E7" i="16"/>
  <c r="I23" i="16"/>
  <c r="G21" i="19"/>
  <c r="G23" i="19"/>
  <c r="D7" i="19"/>
  <c r="D9" i="19" s="1"/>
  <c r="G9" i="19" s="1"/>
  <c r="H6" i="16"/>
  <c r="O5" i="17"/>
  <c r="F7" i="16"/>
  <c r="L5" i="2"/>
  <c r="B26" i="3"/>
  <c r="B25" i="3"/>
  <c r="B24" i="3"/>
  <c r="B23" i="3"/>
  <c r="B22" i="3"/>
  <c r="B21" i="3"/>
  <c r="B20" i="3"/>
  <c r="B19" i="3"/>
  <c r="B4" i="3"/>
  <c r="B5" i="3"/>
  <c r="B6" i="3"/>
  <c r="B7" i="3"/>
  <c r="B8" i="3"/>
  <c r="B9" i="3"/>
  <c r="B10" i="3"/>
  <c r="B11" i="3"/>
  <c r="B3" i="3"/>
  <c r="E9" i="16" l="1"/>
  <c r="I7" i="16"/>
  <c r="F9" i="16"/>
  <c r="R5" i="17"/>
  <c r="H13" i="16"/>
  <c r="G7" i="19"/>
  <c r="I9" i="16" l="1"/>
</calcChain>
</file>

<file path=xl/sharedStrings.xml><?xml version="1.0" encoding="utf-8"?>
<sst xmlns="http://schemas.openxmlformats.org/spreadsheetml/2006/main" count="588" uniqueCount="160">
  <si>
    <t>研究期間</t>
    <rPh sb="0" eb="4">
      <t>ケンキュウキカン</t>
    </rPh>
    <phoneticPr fontId="1"/>
  </si>
  <si>
    <t>所属研究機関</t>
  </si>
  <si>
    <t>職名</t>
  </si>
  <si>
    <t>必須</t>
    <rPh sb="0" eb="2">
      <t>ヒッス</t>
    </rPh>
    <phoneticPr fontId="1"/>
  </si>
  <si>
    <t>部局</t>
    <phoneticPr fontId="1"/>
  </si>
  <si>
    <t>【選択してください】</t>
    <rPh sb="0" eb="1">
      <t>センタク</t>
    </rPh>
    <phoneticPr fontId="1"/>
  </si>
  <si>
    <t>研究キーワード（5つ）</t>
    <rPh sb="0" eb="2">
      <t>ケンキュウ</t>
    </rPh>
    <phoneticPr fontId="1"/>
  </si>
  <si>
    <t>（漢字等）</t>
    <rPh sb="1" eb="4">
      <t>カンジトウ</t>
    </rPh>
    <phoneticPr fontId="1"/>
  </si>
  <si>
    <t>申請上限</t>
    <rPh sb="0" eb="4">
      <t>シンセイジョウゲン</t>
    </rPh>
    <phoneticPr fontId="1"/>
  </si>
  <si>
    <t>経費区分</t>
    <rPh sb="0" eb="4">
      <t>ケイヒクブン</t>
    </rPh>
    <phoneticPr fontId="1"/>
  </si>
  <si>
    <t>設備備品費</t>
    <rPh sb="0" eb="5">
      <t>セツビビヒンヒ</t>
    </rPh>
    <phoneticPr fontId="1"/>
  </si>
  <si>
    <t>消耗品費</t>
    <rPh sb="0" eb="4">
      <t>ショウモウヒンヒ</t>
    </rPh>
    <phoneticPr fontId="1"/>
  </si>
  <si>
    <t>人件費</t>
    <rPh sb="0" eb="3">
      <t>ジンケンヒ</t>
    </rPh>
    <phoneticPr fontId="1"/>
  </si>
  <si>
    <t>謝金</t>
    <rPh sb="0" eb="2">
      <t>シャキン</t>
    </rPh>
    <phoneticPr fontId="1"/>
  </si>
  <si>
    <t>旅費</t>
    <rPh sb="0" eb="2">
      <t>リョヒ</t>
    </rPh>
    <phoneticPr fontId="1"/>
  </si>
  <si>
    <t>外注費</t>
    <rPh sb="0" eb="3">
      <t>ガイチュウヒ</t>
    </rPh>
    <phoneticPr fontId="1"/>
  </si>
  <si>
    <t>印刷製本費</t>
    <rPh sb="0" eb="2">
      <t>インサツ</t>
    </rPh>
    <rPh sb="2" eb="4">
      <t>セイホン</t>
    </rPh>
    <rPh sb="4" eb="5">
      <t>ヒ</t>
    </rPh>
    <phoneticPr fontId="1"/>
  </si>
  <si>
    <t>会議費</t>
    <rPh sb="0" eb="3">
      <t>カイギヒ</t>
    </rPh>
    <phoneticPr fontId="1"/>
  </si>
  <si>
    <t>通信運搬費</t>
    <rPh sb="0" eb="2">
      <t>ツウシン</t>
    </rPh>
    <rPh sb="2" eb="5">
      <t>ウンパンヒ</t>
    </rPh>
    <phoneticPr fontId="1"/>
  </si>
  <si>
    <t>光熱水料</t>
    <phoneticPr fontId="1"/>
  </si>
  <si>
    <t>その他（諸経費）</t>
    <rPh sb="4" eb="7">
      <t>ショケイヒ</t>
    </rPh>
    <phoneticPr fontId="1"/>
  </si>
  <si>
    <t>消費税相当額</t>
    <rPh sb="0" eb="6">
      <t>ショウヒゼイソウトウガク</t>
    </rPh>
    <phoneticPr fontId="1"/>
  </si>
  <si>
    <t>①物品費</t>
    <rPh sb="1" eb="4">
      <t>ブッピンヒ</t>
    </rPh>
    <phoneticPr fontId="1"/>
  </si>
  <si>
    <t>②人件費・謝金</t>
    <rPh sb="1" eb="4">
      <t>ジンケンヒ</t>
    </rPh>
    <rPh sb="5" eb="7">
      <t>シャキン</t>
    </rPh>
    <phoneticPr fontId="1"/>
  </si>
  <si>
    <t>③旅費</t>
    <rPh sb="1" eb="3">
      <t>リョヒ</t>
    </rPh>
    <phoneticPr fontId="1"/>
  </si>
  <si>
    <t>④その他</t>
    <rPh sb="3" eb="4">
      <t>タ</t>
    </rPh>
    <phoneticPr fontId="1"/>
  </si>
  <si>
    <t>金額</t>
    <rPh sb="0" eb="2">
      <t>キンガク</t>
    </rPh>
    <phoneticPr fontId="1"/>
  </si>
  <si>
    <t>主な積算内訳</t>
    <rPh sb="0" eb="1">
      <t>オモ</t>
    </rPh>
    <rPh sb="2" eb="6">
      <t>セキサンウチワケ</t>
    </rPh>
    <phoneticPr fontId="1"/>
  </si>
  <si>
    <t>（1）課題全体の各年度別経費</t>
    <rPh sb="3" eb="7">
      <t>カダイゼンタイ</t>
    </rPh>
    <phoneticPr fontId="1"/>
  </si>
  <si>
    <t>（単位：千円）</t>
    <rPh sb="1" eb="3">
      <t>タンイ</t>
    </rPh>
    <rPh sb="4" eb="6">
      <t>センエン</t>
    </rPh>
    <phoneticPr fontId="1"/>
  </si>
  <si>
    <r>
      <t>（1）直接経費計
　　</t>
    </r>
    <r>
      <rPr>
        <b/>
        <sz val="10"/>
        <color theme="1"/>
        <rFont val="ＭＳ Ｐ明朝"/>
        <family val="1"/>
        <charset val="128"/>
      </rPr>
      <t>（①～④合計）</t>
    </r>
    <rPh sb="3" eb="7">
      <t>チョクセツケイヒ</t>
    </rPh>
    <rPh sb="7" eb="8">
      <t>ケイ</t>
    </rPh>
    <phoneticPr fontId="1"/>
  </si>
  <si>
    <t>その他</t>
    <rPh sb="2" eb="3">
      <t>タ</t>
    </rPh>
    <phoneticPr fontId="1"/>
  </si>
  <si>
    <t>計</t>
    <rPh sb="0" eb="1">
      <t>ケイ</t>
    </rPh>
    <phoneticPr fontId="1"/>
  </si>
  <si>
    <t>総計</t>
    <rPh sb="0" eb="2">
      <t>ソウケイ</t>
    </rPh>
    <phoneticPr fontId="1"/>
  </si>
  <si>
    <r>
      <t xml:space="preserve">合計
</t>
    </r>
    <r>
      <rPr>
        <sz val="11"/>
        <color theme="1"/>
        <rFont val="ＭＳ Ｐ明朝"/>
        <family val="1"/>
        <charset val="128"/>
      </rPr>
      <t>（直接経費＋間接経費）</t>
    </r>
    <rPh sb="0" eb="2">
      <t>ゴウケイ</t>
    </rPh>
    <rPh sb="4" eb="6">
      <t>チョクセツ</t>
    </rPh>
    <rPh sb="6" eb="8">
      <t>ケイヒ</t>
    </rPh>
    <rPh sb="9" eb="13">
      <t>カンセツケイヒ</t>
    </rPh>
    <phoneticPr fontId="1"/>
  </si>
  <si>
    <t>（フリガナ）</t>
    <phoneticPr fontId="1"/>
  </si>
  <si>
    <r>
      <t>外注費</t>
    </r>
    <r>
      <rPr>
        <vertAlign val="superscript"/>
        <sz val="11"/>
        <color theme="1"/>
        <rFont val="ＭＳ Ｐ明朝"/>
        <family val="1"/>
        <charset val="128"/>
      </rPr>
      <t>（*）</t>
    </r>
    <rPh sb="0" eb="3">
      <t>ガイチュウヒ</t>
    </rPh>
    <phoneticPr fontId="1"/>
  </si>
  <si>
    <t>研究期間は自動計算です。</t>
    <rPh sb="0" eb="4">
      <t>ケンキュウキカン</t>
    </rPh>
    <rPh sb="5" eb="9">
      <t>ジドウケイサン</t>
    </rPh>
    <phoneticPr fontId="1"/>
  </si>
  <si>
    <t>黄色いセルは必須入力/選択項目です。</t>
    <rPh sb="0" eb="2">
      <t>キイロ</t>
    </rPh>
    <rPh sb="6" eb="8">
      <t>ヒッス</t>
    </rPh>
    <rPh sb="8" eb="10">
      <t>ニュウリョク</t>
    </rPh>
    <rPh sb="11" eb="13">
      <t>センタク</t>
    </rPh>
    <rPh sb="13" eb="15">
      <t>コウモク</t>
    </rPh>
    <phoneticPr fontId="1"/>
  </si>
  <si>
    <t>黄色いセルは必須入力/選択項目です（0円の場合は、「0」と入力してください。）。セルの高さは自動で調整されます。</t>
    <rPh sb="0" eb="2">
      <t>キイロ</t>
    </rPh>
    <rPh sb="6" eb="8">
      <t>ヒッス</t>
    </rPh>
    <rPh sb="8" eb="10">
      <t>ニュウリョク</t>
    </rPh>
    <rPh sb="11" eb="13">
      <t>センタク</t>
    </rPh>
    <rPh sb="13" eb="15">
      <t>コウモク</t>
    </rPh>
    <rPh sb="19" eb="20">
      <t>エン</t>
    </rPh>
    <rPh sb="21" eb="23">
      <t>バアイ</t>
    </rPh>
    <rPh sb="29" eb="31">
      <t>ニュウリョク</t>
    </rPh>
    <rPh sb="43" eb="44">
      <t>タカ</t>
    </rPh>
    <rPh sb="46" eb="48">
      <t>ジドウ</t>
    </rPh>
    <rPh sb="49" eb="51">
      <t>チョウセイ</t>
    </rPh>
    <phoneticPr fontId="1"/>
  </si>
  <si>
    <t>【所属機関名】</t>
    <rPh sb="1" eb="6">
      <t>ショゾクキカンメイ</t>
    </rPh>
    <phoneticPr fontId="1"/>
  </si>
  <si>
    <t>（2）間接経費</t>
    <phoneticPr fontId="1"/>
  </si>
  <si>
    <r>
      <t>研究キーワード（和文／課題名に含まれていない語句）を</t>
    </r>
    <r>
      <rPr>
        <u/>
        <sz val="11"/>
        <color rgb="FF0070C0"/>
        <rFont val="Meiryo UI"/>
        <family val="3"/>
        <charset val="128"/>
      </rPr>
      <t>必ず5つ</t>
    </r>
    <r>
      <rPr>
        <sz val="11"/>
        <color rgb="FF0070C0"/>
        <rFont val="Meiryo UI"/>
        <family val="3"/>
        <charset val="128"/>
      </rPr>
      <t>記入してください。</t>
    </r>
    <rPh sb="0" eb="2">
      <t>ケンキュウ</t>
    </rPh>
    <rPh sb="8" eb="10">
      <t>ワブン</t>
    </rPh>
    <rPh sb="11" eb="14">
      <t>カダイメイ</t>
    </rPh>
    <rPh sb="15" eb="16">
      <t>フク</t>
    </rPh>
    <rPh sb="22" eb="24">
      <t>ゴク</t>
    </rPh>
    <rPh sb="26" eb="27">
      <t>カナラ</t>
    </rPh>
    <rPh sb="30" eb="32">
      <t>キニュウ</t>
    </rPh>
    <phoneticPr fontId="1"/>
  </si>
  <si>
    <t>（2）間接経費</t>
    <rPh sb="3" eb="5">
      <t>カンセツ</t>
    </rPh>
    <rPh sb="5" eb="7">
      <t>ケイヒ</t>
    </rPh>
    <phoneticPr fontId="1"/>
  </si>
  <si>
    <t>（*）外注費：研究代表機関又は研究分担機関が行うべき本質的な業務は不可。なお、原則、各サブテーマにおける研究機関ごとに、直接経費の１/２までとする。</t>
    <phoneticPr fontId="1"/>
  </si>
  <si>
    <t>e-Radの課題番号</t>
    <rPh sb="6" eb="10">
      <t>カダイバンゴウ</t>
    </rPh>
    <phoneticPr fontId="1"/>
  </si>
  <si>
    <t>申請サブテーマ</t>
    <rPh sb="0" eb="2">
      <t>シンセイ</t>
    </rPh>
    <phoneticPr fontId="1"/>
  </si>
  <si>
    <t>-1</t>
    <phoneticPr fontId="1"/>
  </si>
  <si>
    <t>(1)</t>
    <phoneticPr fontId="1"/>
  </si>
  <si>
    <t>PJT番号</t>
    <rPh sb="3" eb="5">
      <t>バンゴウ</t>
    </rPh>
    <phoneticPr fontId="1"/>
  </si>
  <si>
    <t>T番号</t>
    <rPh sb="1" eb="3">
      <t>バンゴウ</t>
    </rPh>
    <phoneticPr fontId="1"/>
  </si>
  <si>
    <t>ST番号</t>
    <rPh sb="2" eb="4">
      <t>バンゴウ</t>
    </rPh>
    <phoneticPr fontId="1"/>
  </si>
  <si>
    <t>課題名</t>
    <rPh sb="0" eb="3">
      <t>カダイメイ</t>
    </rPh>
    <phoneticPr fontId="1"/>
  </si>
  <si>
    <t>(2)</t>
    <phoneticPr fontId="1"/>
  </si>
  <si>
    <t>(3)</t>
    <phoneticPr fontId="1"/>
  </si>
  <si>
    <t>(4)</t>
    <phoneticPr fontId="1"/>
  </si>
  <si>
    <t>_</t>
    <phoneticPr fontId="1"/>
  </si>
  <si>
    <t>-2</t>
    <phoneticPr fontId="1"/>
  </si>
  <si>
    <t>-3</t>
    <phoneticPr fontId="1"/>
  </si>
  <si>
    <t>終了</t>
    <rPh sb="0" eb="2">
      <t>シュウリョウ</t>
    </rPh>
    <phoneticPr fontId="1"/>
  </si>
  <si>
    <t>※自動で入力されます。</t>
    <rPh sb="4" eb="6">
      <t>ニュウリョク</t>
    </rPh>
    <phoneticPr fontId="1"/>
  </si>
  <si>
    <r>
      <t xml:space="preserve">研究代表者
</t>
    </r>
    <r>
      <rPr>
        <sz val="9"/>
        <color theme="1"/>
        <rFont val="ＭＳ Ｐ明朝"/>
        <family val="1"/>
        <charset val="128"/>
      </rPr>
      <t>(サブテーマリーダー）</t>
    </r>
    <r>
      <rPr>
        <sz val="11"/>
        <color theme="1"/>
        <rFont val="ＭＳ Ｐ明朝"/>
        <family val="1"/>
        <charset val="128"/>
      </rPr>
      <t xml:space="preserve">
氏名</t>
    </r>
    <rPh sb="0" eb="5">
      <t>ケンキュウダイヒョウシャ</t>
    </rPh>
    <rPh sb="18" eb="20">
      <t>シメイ</t>
    </rPh>
    <phoneticPr fontId="1"/>
  </si>
  <si>
    <t>（2）各年度別経費</t>
    <phoneticPr fontId="1"/>
  </si>
  <si>
    <t>セイ</t>
    <phoneticPr fontId="1"/>
  </si>
  <si>
    <t>メイ</t>
    <phoneticPr fontId="1"/>
  </si>
  <si>
    <t>姓</t>
    <rPh sb="0" eb="1">
      <t>セイ</t>
    </rPh>
    <phoneticPr fontId="1"/>
  </si>
  <si>
    <t>名</t>
    <rPh sb="0" eb="1">
      <t>メイ</t>
    </rPh>
    <phoneticPr fontId="1"/>
  </si>
  <si>
    <t>2027戦</t>
    <rPh sb="4" eb="5">
      <t>セン</t>
    </rPh>
    <phoneticPr fontId="1"/>
  </si>
  <si>
    <t>S-26</t>
  </si>
  <si>
    <t>S-26</t>
    <phoneticPr fontId="1"/>
  </si>
  <si>
    <t>SⅡ-14</t>
  </si>
  <si>
    <t>SⅡ-14</t>
    <phoneticPr fontId="1"/>
  </si>
  <si>
    <t>【SⅡ-14】経費内訳</t>
    <rPh sb="7" eb="11">
      <t>ケイヒウチワケ</t>
    </rPh>
    <phoneticPr fontId="1"/>
  </si>
  <si>
    <t>【SⅡ-14】経費サマリ</t>
    <rPh sb="7" eb="9">
      <t>ケイヒ</t>
    </rPh>
    <phoneticPr fontId="1"/>
  </si>
  <si>
    <t>【S-26】経費内訳</t>
    <rPh sb="6" eb="10">
      <t>ケイヒウチワケ</t>
    </rPh>
    <phoneticPr fontId="1"/>
  </si>
  <si>
    <t>【S-26】経費サマリ</t>
    <rPh sb="6" eb="8">
      <t>ケイヒ</t>
    </rPh>
    <phoneticPr fontId="1"/>
  </si>
  <si>
    <t>入力不要です。【S-26】経費内訳シートを自動で転記します。</t>
    <phoneticPr fontId="1"/>
  </si>
  <si>
    <t>入力不要です。【SⅡ-14】経費内訳シートを自動で転記します。</t>
    <phoneticPr fontId="1"/>
  </si>
  <si>
    <r>
      <t>◆「27」から始まる</t>
    </r>
    <r>
      <rPr>
        <b/>
        <sz val="11"/>
        <color rgb="FF0070C0"/>
        <rFont val="Meiryo UI"/>
        <family val="3"/>
        <charset val="128"/>
      </rPr>
      <t>e-Radの課題番号（8桁）</t>
    </r>
    <r>
      <rPr>
        <sz val="11"/>
        <color rgb="FF0070C0"/>
        <rFont val="Meiryo UI"/>
        <family val="3"/>
        <charset val="128"/>
      </rPr>
      <t>を入力してください。</t>
    </r>
    <rPh sb="7" eb="8">
      <t>ハジ</t>
    </rPh>
    <rPh sb="16" eb="20">
      <t>カダイバンゴウ</t>
    </rPh>
    <rPh sb="22" eb="23">
      <t>ケタ</t>
    </rPh>
    <rPh sb="25" eb="27">
      <t>ニュウリョク</t>
    </rPh>
    <phoneticPr fontId="1"/>
  </si>
  <si>
    <t>戦略的研究開発課題（令和9年度新規課題公募）</t>
    <rPh sb="0" eb="3">
      <t>センリャクテキ</t>
    </rPh>
    <rPh sb="3" eb="7">
      <t>ケンキュウカイハツ</t>
    </rPh>
    <rPh sb="7" eb="9">
      <t>カダイ</t>
    </rPh>
    <phoneticPr fontId="1"/>
  </si>
  <si>
    <t>（原則、直接経費の30％）</t>
  </si>
  <si>
    <t>（原則、直接経費の30％）</t>
    <phoneticPr fontId="1"/>
  </si>
  <si>
    <t>他</t>
    <rPh sb="0" eb="1">
      <t>タ</t>
    </rPh>
    <phoneticPr fontId="1"/>
  </si>
  <si>
    <t>気候安全保障の政策評価ツールの構築</t>
    <phoneticPr fontId="1"/>
  </si>
  <si>
    <t>日本の外交・安全保障への気候変動リスク評価</t>
  </si>
  <si>
    <t>気候転換リスク評価に向けた海洋・氷床変動の分析</t>
  </si>
  <si>
    <t>-2</t>
  </si>
  <si>
    <t>(1)</t>
  </si>
  <si>
    <t>(2)</t>
  </si>
  <si>
    <t>(3)</t>
  </si>
  <si>
    <t>気候転換リスク評価に向けた大気・海洋・陸域変動の分析</t>
  </si>
  <si>
    <t>気候転換リスクの経済的費用の統合評価</t>
  </si>
  <si>
    <t>気候転換リスクの健康影響評価</t>
  </si>
  <si>
    <t>応用一般均衡モデルによる気候転換リスクの経済影響評価</t>
  </si>
  <si>
    <t>生態系の気候変動応答予測と統合評価</t>
  </si>
  <si>
    <t>生物多様性変化の社会への波及評価と適応・再生策の提示</t>
  </si>
  <si>
    <t>2030年以降の持続可能な成長ガバナンス・オプションの研究</t>
  </si>
  <si>
    <t>SDGsの実施に関する制度・政策レビューとその方法に関する研究</t>
  </si>
  <si>
    <t>ローカルにおける実施のためのグローバル・フレームワークの研究</t>
  </si>
  <si>
    <t>シナジー・トレードオフの観点の主流化の研究</t>
    <phoneticPr fontId="1"/>
  </si>
  <si>
    <t>シナジー・トレードオフを測るためのターゲット及び指標研究</t>
    <phoneticPr fontId="1"/>
  </si>
  <si>
    <t>持続可能な成長の進捗評価指標のあり方に関する研究</t>
    <phoneticPr fontId="1"/>
  </si>
  <si>
    <r>
      <t xml:space="preserve">サブテーマ合計
</t>
    </r>
    <r>
      <rPr>
        <b/>
        <sz val="10"/>
        <color theme="1"/>
        <rFont val="ＭＳ Ｐ明朝"/>
        <family val="1"/>
        <charset val="128"/>
      </rPr>
      <t>（直接経費＋間接経費）</t>
    </r>
    <rPh sb="5" eb="7">
      <t>ゴウケイ</t>
    </rPh>
    <rPh sb="9" eb="13">
      <t>チョクセツケイヒ</t>
    </rPh>
    <rPh sb="14" eb="18">
      <t>カンセツケイヒ</t>
    </rPh>
    <phoneticPr fontId="1"/>
  </si>
  <si>
    <t>小計</t>
    <rPh sb="0" eb="2">
      <t>ショウケイ</t>
    </rPh>
    <phoneticPr fontId="1"/>
  </si>
  <si>
    <t>サーマルサイクラー</t>
  </si>
  <si>
    <t>解析用PC</t>
    <rPh sb="0" eb="3">
      <t>カイセキヨウ</t>
    </rPh>
    <phoneticPr fontId="1"/>
  </si>
  <si>
    <t>低温フリーザー</t>
    <rPh sb="0" eb="2">
      <t>テイオン</t>
    </rPh>
    <phoneticPr fontId="1"/>
  </si>
  <si>
    <t>解析用試薬</t>
    <rPh sb="0" eb="2">
      <t>カイセキ</t>
    </rPh>
    <rPh sb="2" eb="3">
      <t>ヨウ</t>
    </rPh>
    <rPh sb="3" eb="5">
      <t>シヤク</t>
    </rPh>
    <phoneticPr fontId="1"/>
  </si>
  <si>
    <t>培養用試薬</t>
    <rPh sb="0" eb="2">
      <t>バイヨウ</t>
    </rPh>
    <rPh sb="2" eb="3">
      <t>ヨウ</t>
    </rPh>
    <rPh sb="3" eb="5">
      <t>シヤク</t>
    </rPh>
    <phoneticPr fontId="1"/>
  </si>
  <si>
    <t>解析用キット</t>
    <rPh sb="0" eb="3">
      <t>カイセキヨウ</t>
    </rPh>
    <phoneticPr fontId="1"/>
  </si>
  <si>
    <t>他(ガラス器具、フィルター等)</t>
    <rPh sb="0" eb="1">
      <t>タ</t>
    </rPh>
    <rPh sb="5" eb="7">
      <t>キグ</t>
    </rPh>
    <rPh sb="13" eb="14">
      <t>トウ</t>
    </rPh>
    <phoneticPr fontId="1"/>
  </si>
  <si>
    <t>分光光度計</t>
    <rPh sb="0" eb="5">
      <t>ブンコウコウドケイ</t>
    </rPh>
    <phoneticPr fontId="1"/>
  </si>
  <si>
    <t>博士研究員1名</t>
    <rPh sb="0" eb="5">
      <t>ハカセケンキュウイン</t>
    </rPh>
    <rPh sb="6" eb="7">
      <t>メイ</t>
    </rPh>
    <phoneticPr fontId="1"/>
  </si>
  <si>
    <t>派遣社員1名</t>
    <rPh sb="0" eb="4">
      <t>ハケンシャイン</t>
    </rPh>
    <rPh sb="5" eb="6">
      <t>メイ</t>
    </rPh>
    <phoneticPr fontId="1"/>
  </si>
  <si>
    <t>事務支援員1名</t>
    <rPh sb="0" eb="5">
      <t>ジムシエンイン</t>
    </rPh>
    <rPh sb="6" eb="7">
      <t>メイ</t>
    </rPh>
    <phoneticPr fontId="1"/>
  </si>
  <si>
    <t>アドバイザー3名</t>
    <rPh sb="7" eb="8">
      <t>メイ</t>
    </rPh>
    <phoneticPr fontId="1"/>
  </si>
  <si>
    <t>他（学生アルバイト20千円×12ヵ月）</t>
    <rPh sb="0" eb="1">
      <t>タ</t>
    </rPh>
    <rPh sb="2" eb="4">
      <t>ガクセイ</t>
    </rPh>
    <rPh sb="11" eb="12">
      <t>チ</t>
    </rPh>
    <rPh sb="12" eb="13">
      <t>エン</t>
    </rPh>
    <rPh sb="17" eb="18">
      <t>ゲツ</t>
    </rPh>
    <phoneticPr fontId="1"/>
  </si>
  <si>
    <t>講演謝金1名</t>
    <rPh sb="0" eb="2">
      <t>コウエン</t>
    </rPh>
    <rPh sb="2" eb="4">
      <t>シャキン</t>
    </rPh>
    <rPh sb="5" eb="6">
      <t>メイ</t>
    </rPh>
    <phoneticPr fontId="1"/>
  </si>
  <si>
    <t>国内学会2名</t>
    <rPh sb="0" eb="4">
      <t>コクナイガッカイ</t>
    </rPh>
    <rPh sb="5" eb="6">
      <t>メイ</t>
    </rPh>
    <phoneticPr fontId="1"/>
  </si>
  <si>
    <t>KO会合3名</t>
    <rPh sb="2" eb="4">
      <t>カイゴウ</t>
    </rPh>
    <rPh sb="5" eb="6">
      <t>メイ</t>
    </rPh>
    <phoneticPr fontId="1"/>
  </si>
  <si>
    <t>AD会合3名</t>
    <rPh sb="2" eb="4">
      <t>カイゴウ</t>
    </rPh>
    <rPh sb="5" eb="6">
      <t>メイ</t>
    </rPh>
    <phoneticPr fontId="1"/>
  </si>
  <si>
    <t>海外調査費1名</t>
    <rPh sb="0" eb="2">
      <t>カイガイ</t>
    </rPh>
    <rPh sb="2" eb="5">
      <t>チョウサヒ</t>
    </rPh>
    <rPh sb="6" eb="7">
      <t>メイ</t>
    </rPh>
    <phoneticPr fontId="1"/>
  </si>
  <si>
    <t>他（シンポジウム10千円×3名）</t>
    <rPh sb="0" eb="1">
      <t>タ</t>
    </rPh>
    <phoneticPr fontId="1"/>
  </si>
  <si>
    <t>国際学会1名</t>
    <rPh sb="0" eb="2">
      <t>コクサイ</t>
    </rPh>
    <rPh sb="2" eb="4">
      <t>ガッカイ</t>
    </rPh>
    <rPh sb="5" eb="6">
      <t>メイ</t>
    </rPh>
    <phoneticPr fontId="1"/>
  </si>
  <si>
    <t>データ解析</t>
    <rPh sb="3" eb="5">
      <t>カイセキ</t>
    </rPh>
    <phoneticPr fontId="1"/>
  </si>
  <si>
    <t>英文校閲費</t>
    <rPh sb="0" eb="4">
      <t>エイブンコウエツ</t>
    </rPh>
    <rPh sb="4" eb="5">
      <t>ヒ</t>
    </rPh>
    <phoneticPr fontId="1"/>
  </si>
  <si>
    <t>オリゴDNA作成</t>
    <rPh sb="6" eb="8">
      <t>サクセイ</t>
    </rPh>
    <phoneticPr fontId="1"/>
  </si>
  <si>
    <t>KO会合資料</t>
    <rPh sb="2" eb="6">
      <t>カイゴウシリョウ</t>
    </rPh>
    <phoneticPr fontId="1"/>
  </si>
  <si>
    <t>AD会合資料</t>
    <rPh sb="2" eb="6">
      <t>カイゴウシリョウ</t>
    </rPh>
    <phoneticPr fontId="1"/>
  </si>
  <si>
    <t>KO会合会議室使用料</t>
    <rPh sb="2" eb="4">
      <t>カイゴウ</t>
    </rPh>
    <phoneticPr fontId="1"/>
  </si>
  <si>
    <t>AD会合会議室使用料</t>
    <rPh sb="2" eb="4">
      <t>カイゴウ</t>
    </rPh>
    <rPh sb="4" eb="7">
      <t>カイギシツ</t>
    </rPh>
    <rPh sb="7" eb="10">
      <t>シヨウリョウ</t>
    </rPh>
    <phoneticPr fontId="1"/>
  </si>
  <si>
    <t>他（打ち合わせ会議室使用料）</t>
    <rPh sb="0" eb="1">
      <t>タ</t>
    </rPh>
    <rPh sb="2" eb="3">
      <t>ウ</t>
    </rPh>
    <rPh sb="4" eb="5">
      <t>ア</t>
    </rPh>
    <rPh sb="7" eb="10">
      <t>カイギシツ</t>
    </rPh>
    <rPh sb="10" eb="13">
      <t>シヨウリョウタ</t>
    </rPh>
    <phoneticPr fontId="1"/>
  </si>
  <si>
    <t>試料輸送料</t>
    <rPh sb="0" eb="2">
      <t>シリョウ</t>
    </rPh>
    <rPh sb="2" eb="5">
      <t>ユソウリョウ</t>
    </rPh>
    <phoneticPr fontId="1"/>
  </si>
  <si>
    <t>機器輸送料</t>
    <rPh sb="0" eb="5">
      <t>キキユソウリョウ</t>
    </rPh>
    <phoneticPr fontId="1"/>
  </si>
  <si>
    <t>論文投稿費（500千円×2)</t>
    <rPh sb="0" eb="4">
      <t>ロンブントウコウ</t>
    </rPh>
    <rPh sb="4" eb="5">
      <t>ヒ</t>
    </rPh>
    <rPh sb="9" eb="11">
      <t>センエン</t>
    </rPh>
    <phoneticPr fontId="1"/>
  </si>
  <si>
    <t>解析ソフトウェア年間ライセンス</t>
  </si>
  <si>
    <t>学会参加費（国内学会10千円×2名）</t>
    <rPh sb="0" eb="2">
      <t>ガッカイ</t>
    </rPh>
    <rPh sb="2" eb="5">
      <t>サンカヒ</t>
    </rPh>
    <rPh sb="6" eb="10">
      <t>コクナイガッカイ</t>
    </rPh>
    <rPh sb="12" eb="14">
      <t>センエン</t>
    </rPh>
    <rPh sb="16" eb="17">
      <t>メイ</t>
    </rPh>
    <phoneticPr fontId="1"/>
  </si>
  <si>
    <t>AD会合会議室使用料</t>
    <rPh sb="2" eb="4">
      <t>カイゴウ</t>
    </rPh>
    <phoneticPr fontId="1"/>
  </si>
  <si>
    <t>打ち合わせ会議室使用料</t>
    <rPh sb="0" eb="1">
      <t>ウ</t>
    </rPh>
    <rPh sb="2" eb="3">
      <t>ア</t>
    </rPh>
    <rPh sb="5" eb="8">
      <t>カイギシツ</t>
    </rPh>
    <rPh sb="8" eb="11">
      <t>シヨウリョウ</t>
    </rPh>
    <phoneticPr fontId="1"/>
  </si>
  <si>
    <t>恒温室光熱費</t>
    <rPh sb="0" eb="3">
      <t>コウオンシツ</t>
    </rPh>
    <rPh sb="3" eb="6">
      <t>コウネツヒ</t>
    </rPh>
    <phoneticPr fontId="1"/>
  </si>
  <si>
    <t>恒温室100千円×8か月</t>
    <rPh sb="0" eb="3">
      <t>コウオンシツ</t>
    </rPh>
    <rPh sb="6" eb="8">
      <t>センエン</t>
    </rPh>
    <rPh sb="11" eb="12">
      <t>ゲツ</t>
    </rPh>
    <phoneticPr fontId="1"/>
  </si>
  <si>
    <t>学会参加費（国際学会50千円×1名、国内学会10千円×2名）</t>
    <rPh sb="0" eb="2">
      <t>ガッカイ</t>
    </rPh>
    <rPh sb="2" eb="5">
      <t>サンカヒ</t>
    </rPh>
    <rPh sb="6" eb="8">
      <t>コクサイ</t>
    </rPh>
    <rPh sb="8" eb="10">
      <t>ガッカイ</t>
    </rPh>
    <rPh sb="12" eb="14">
      <t>センエン</t>
    </rPh>
    <rPh sb="16" eb="17">
      <t>メイ</t>
    </rPh>
    <rPh sb="18" eb="22">
      <t>コクナイガッカイ</t>
    </rPh>
    <rPh sb="24" eb="26">
      <t>センエン</t>
    </rPh>
    <rPh sb="28" eb="29">
      <t>メイ</t>
    </rPh>
    <phoneticPr fontId="1"/>
  </si>
  <si>
    <t>調査補助謝金（△△大学）</t>
    <rPh sb="0" eb="4">
      <t>チョウサホジョ</t>
    </rPh>
    <rPh sb="4" eb="6">
      <t>シャキン</t>
    </rPh>
    <rPh sb="9" eb="11">
      <t>ダイガク</t>
    </rPh>
    <phoneticPr fontId="1"/>
  </si>
  <si>
    <t>多様なデータ・モデル統合によるビヨンドSDGsシナリオモデリング基盤の構築</t>
    <phoneticPr fontId="1"/>
  </si>
  <si>
    <t>長期シナリオ・統合モデル研究に基づくビヨンドSDGsシナリオモデリング基盤への接続手法の体系化</t>
    <phoneticPr fontId="1"/>
  </si>
  <si>
    <t>気候変動に伴う国際人口移動推計とその影響評価</t>
    <phoneticPr fontId="1"/>
  </si>
  <si>
    <t>気候転換リスク評価に向けた気候シナリオ創出</t>
    <phoneticPr fontId="1"/>
  </si>
  <si>
    <t>生態系の臨界遷移と崩壊リスク評価</t>
    <phoneticPr fontId="1"/>
  </si>
  <si>
    <t>気候転換現象が水資源に及ぼす世界的な影響と日本への波及の評価</t>
    <rPh sb="28" eb="30">
      <t>ヒョウカ</t>
    </rPh>
    <phoneticPr fontId="1"/>
  </si>
  <si>
    <t>気候転換現象が水災害に及ぼす世界的な影響と日本への波及の評価</t>
    <rPh sb="28" eb="30">
      <t>ヒョウカ</t>
    </rPh>
    <phoneticPr fontId="1"/>
  </si>
  <si>
    <t>気候転換現象が食料生産に及ぼす世界的な影響と日本への波及の評価</t>
    <rPh sb="29" eb="31">
      <t>ヒョウカ</t>
    </rPh>
    <phoneticPr fontId="1"/>
  </si>
  <si>
    <t>サブテーマ名</t>
    <rPh sb="5" eb="6">
      <t>メイ</t>
    </rPh>
    <phoneticPr fontId="1"/>
  </si>
  <si>
    <t>-4</t>
    <phoneticPr fontId="1"/>
  </si>
  <si>
    <t>-5</t>
    <phoneticPr fontId="1"/>
  </si>
  <si>
    <t>※「他」の内訳の</t>
    <phoneticPr fontId="1"/>
  </si>
  <si>
    <t>記載は任意</t>
    <rPh sb="0" eb="2">
      <t>キサイ</t>
    </rPh>
    <rPh sb="3" eb="5">
      <t>ニンイ</t>
    </rPh>
    <phoneticPr fontId="1"/>
  </si>
  <si>
    <r>
      <t xml:space="preserve">サブテーマ合計
</t>
    </r>
    <r>
      <rPr>
        <b/>
        <sz val="8"/>
        <color theme="1"/>
        <rFont val="ＭＳ Ｐ明朝"/>
        <family val="1"/>
        <charset val="128"/>
      </rPr>
      <t>（直接経費＋間接経費）</t>
    </r>
    <rPh sb="5" eb="7">
      <t>ゴウケイ</t>
    </rPh>
    <rPh sb="9" eb="13">
      <t>チョクセツケイヒ</t>
    </rPh>
    <rPh sb="14" eb="18">
      <t>カンセツケイヒ</t>
    </rPh>
    <phoneticPr fontId="1"/>
  </si>
  <si>
    <t>（**）間接経費率が30%ではない場合の説明　（記入例）　●●大学：○%、●●機構：○%）：</t>
    <phoneticPr fontId="1"/>
  </si>
  <si>
    <t>記入例</t>
    <rPh sb="0" eb="3">
      <t>キニュウレイ</t>
    </rPh>
    <phoneticPr fontId="1"/>
  </si>
  <si>
    <t>気象災害に伴うサプライチェーン途絶による経済影響の評価</t>
    <rPh sb="5" eb="6">
      <t>トモナ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</si>
</sst>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quot;¥&quot;\-#,##0"/>
    <numFmt numFmtId="176" formatCode="yyyy&quot;年&quot;m&quot;月&quot;d&quot;日&quot;\ &quot;～&quot;"/>
    <numFmt numFmtId="177" formatCode="#,##0_ "/>
    <numFmt numFmtId="178" formatCode="yyyy&quot;年&quot;&quot;度&quot;"/>
    <numFmt numFmtId="179" formatCode="#,##0_);[Red]\(#,##0\)"/>
    <numFmt numFmtId="180" formatCode="&quot;（&quot;@&quot;）&quot;"/>
    <numFmt numFmtId="181" formatCode="&quot;【&quot;@&quot;】&quot;"/>
    <numFmt numFmtId="182" formatCode="[$-F800]dddd\,\ mmmm\ dd\,\ yyyy"/>
  </numFmts>
  <fonts count="34">
    <font>
      <sz val="11"/>
      <color theme="1"/>
      <name val="meiryo"/>
      <family val="2"/>
      <charset val="128"/>
    </font>
    <font>
      <sz val="6"/>
      <name val="meiryo"/>
      <family val="2"/>
      <charset val="128"/>
    </font>
    <font>
      <sz val="11"/>
      <color theme="1"/>
      <name val="ＭＳ Ｐ明朝"/>
      <family val="1"/>
      <charset val="128"/>
    </font>
    <font>
      <sz val="11"/>
      <color rgb="FF0070C0"/>
      <name val="Meiryo UI"/>
      <family val="3"/>
      <charset val="128"/>
    </font>
    <font>
      <sz val="10"/>
      <color theme="1"/>
      <name val="ＭＳ Ｐ明朝"/>
      <family val="1"/>
      <charset val="128"/>
    </font>
    <font>
      <b/>
      <sz val="11"/>
      <color theme="1"/>
      <name val="ＭＳ Ｐ明朝"/>
      <family val="1"/>
      <charset val="128"/>
    </font>
    <font>
      <b/>
      <sz val="11"/>
      <color theme="1"/>
      <name val="ＭＳ Ｐゴシック"/>
      <family val="3"/>
      <charset val="128"/>
    </font>
    <font>
      <b/>
      <sz val="10"/>
      <color theme="1"/>
      <name val="ＭＳ Ｐ明朝"/>
      <family val="1"/>
      <charset val="128"/>
    </font>
    <font>
      <sz val="11"/>
      <color theme="1"/>
      <name val="meiryo"/>
      <family val="2"/>
      <charset val="128"/>
    </font>
    <font>
      <b/>
      <sz val="11"/>
      <color rgb="FFFF0000"/>
      <name val="ＭＳ Ｐ明朝"/>
      <family val="1"/>
      <charset val="128"/>
    </font>
    <font>
      <b/>
      <sz val="11"/>
      <color rgb="FF0070C0"/>
      <name val="Meiryo UI"/>
      <family val="3"/>
      <charset val="128"/>
    </font>
    <font>
      <sz val="9"/>
      <color theme="1"/>
      <name val="ＭＳ Ｐ明朝"/>
      <family val="1"/>
      <charset val="128"/>
    </font>
    <font>
      <vertAlign val="superscript"/>
      <sz val="11"/>
      <color theme="1"/>
      <name val="ＭＳ Ｐ明朝"/>
      <family val="1"/>
      <charset val="128"/>
    </font>
    <font>
      <b/>
      <sz val="11"/>
      <color rgb="FF0070C0"/>
      <name val="ＭＳ Ｐ明朝"/>
      <family val="1"/>
      <charset val="128"/>
    </font>
    <font>
      <b/>
      <sz val="13"/>
      <name val="ＭＳ Ｐゴシック"/>
      <family val="3"/>
      <charset val="128"/>
    </font>
    <font>
      <sz val="11"/>
      <color theme="1"/>
      <name val="Meiryo UI"/>
      <family val="3"/>
      <charset val="128"/>
    </font>
    <font>
      <u/>
      <sz val="11"/>
      <color rgb="FF0070C0"/>
      <name val="Meiryo UI"/>
      <family val="3"/>
      <charset val="128"/>
    </font>
    <font>
      <sz val="9"/>
      <color rgb="FF0070C0"/>
      <name val="Meiryo UI"/>
      <family val="3"/>
      <charset val="128"/>
    </font>
    <font>
      <b/>
      <sz val="12"/>
      <color rgb="FF0070C0"/>
      <name val="Meiryo UI"/>
      <family val="3"/>
      <charset val="128"/>
    </font>
    <font>
      <b/>
      <sz val="12"/>
      <color theme="1"/>
      <name val="ＭＳ Ｐゴシック"/>
      <family val="3"/>
      <charset val="128"/>
    </font>
    <font>
      <b/>
      <sz val="11"/>
      <color rgb="FFFF0000"/>
      <name val="Meiryo UI"/>
      <family val="3"/>
      <charset val="128"/>
    </font>
    <font>
      <b/>
      <sz val="12"/>
      <color theme="0"/>
      <name val="Meiryo UI"/>
      <family val="3"/>
      <charset val="128"/>
    </font>
    <font>
      <b/>
      <sz val="12"/>
      <name val="Meiryo UI"/>
      <family val="3"/>
      <charset val="128"/>
    </font>
    <font>
      <b/>
      <sz val="11"/>
      <name val="Meiryo UI"/>
      <family val="3"/>
      <charset val="128"/>
    </font>
    <font>
      <sz val="8"/>
      <name val="ＭＳ Ｐ明朝"/>
      <family val="1"/>
      <charset val="128"/>
    </font>
    <font>
      <sz val="8"/>
      <color theme="1"/>
      <name val="ＭＳ Ｐ明朝"/>
      <family val="1"/>
      <charset val="128"/>
    </font>
    <font>
      <sz val="11"/>
      <name val="meiryo"/>
      <family val="2"/>
      <charset val="128"/>
    </font>
    <font>
      <sz val="11"/>
      <name val="meiryo"/>
      <family val="3"/>
      <charset val="128"/>
    </font>
    <font>
      <sz val="11"/>
      <name val="meiryo"/>
      <charset val="128"/>
    </font>
    <font>
      <b/>
      <sz val="10"/>
      <color rgb="FFFF0000"/>
      <name val="ＭＳ Ｐ明朝"/>
      <family val="1"/>
      <charset val="128"/>
    </font>
    <font>
      <b/>
      <sz val="8"/>
      <color theme="1"/>
      <name val="ＭＳ Ｐ明朝"/>
      <family val="1"/>
      <charset val="128"/>
    </font>
    <font>
      <b/>
      <sz val="8"/>
      <color rgb="FFFF0000"/>
      <name val="ＭＳ Ｐ明朝"/>
      <family val="1"/>
      <charset val="128"/>
    </font>
    <font>
      <b/>
      <sz val="11"/>
      <color theme="0"/>
      <name val="ＭＳ Ｐ明朝"/>
      <family val="1"/>
      <charset val="128"/>
    </font>
    <font>
      <sz val="11"/>
      <color theme="0"/>
      <name val="ＭＳ Ｐ明朝"/>
      <family val="1"/>
      <charset val="128"/>
    </font>
  </fonts>
  <fills count="8">
    <fill>
      <patternFill patternType="none"/>
    </fill>
    <fill>
      <patternFill patternType="gray125"/>
    </fill>
    <fill>
      <patternFill patternType="solid">
        <fgColor rgb="FFCCECFF"/>
        <bgColor indexed="64"/>
      </patternFill>
    </fill>
    <fill>
      <patternFill patternType="solid">
        <fgColor theme="0" tint="-0.14999847407452621"/>
        <bgColor indexed="64"/>
      </patternFill>
    </fill>
    <fill>
      <patternFill patternType="solid">
        <fgColor rgb="FFE7F3FF"/>
        <bgColor indexed="64"/>
      </patternFill>
    </fill>
    <fill>
      <patternFill patternType="solid">
        <fgColor rgb="FF008000"/>
        <bgColor indexed="64"/>
      </patternFill>
    </fill>
    <fill>
      <patternFill patternType="solid">
        <fgColor theme="9" tint="-0.249977111117893"/>
        <bgColor indexed="64"/>
      </patternFill>
    </fill>
    <fill>
      <patternFill patternType="solid">
        <fgColor rgb="FFC00000"/>
        <bgColor indexed="64"/>
      </patternFill>
    </fill>
  </fills>
  <borders count="146">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hair">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top/>
      <bottom/>
      <diagonal/>
    </border>
    <border>
      <left style="thin">
        <color indexed="64"/>
      </left>
      <right/>
      <top/>
      <bottom style="thin">
        <color indexed="64"/>
      </bottom>
      <diagonal/>
    </border>
    <border>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indexed="64"/>
      </left>
      <right/>
      <top style="medium">
        <color indexed="64"/>
      </top>
      <bottom style="thin">
        <color indexed="64"/>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top style="thin">
        <color auto="1"/>
      </top>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medium">
        <color indexed="64"/>
      </left>
      <right style="thin">
        <color auto="1"/>
      </right>
      <top/>
      <bottom style="thin">
        <color auto="1"/>
      </bottom>
      <diagonal/>
    </border>
    <border>
      <left style="thin">
        <color auto="1"/>
      </left>
      <right style="thin">
        <color auto="1"/>
      </right>
      <top style="medium">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style="dotted">
        <color indexed="64"/>
      </top>
      <bottom style="thin">
        <color auto="1"/>
      </bottom>
      <diagonal/>
    </border>
    <border>
      <left/>
      <right/>
      <top style="dotted">
        <color indexed="64"/>
      </top>
      <bottom style="thin">
        <color auto="1"/>
      </bottom>
      <diagonal/>
    </border>
    <border>
      <left/>
      <right style="medium">
        <color indexed="64"/>
      </right>
      <top style="dotted">
        <color indexed="64"/>
      </top>
      <bottom style="thin">
        <color auto="1"/>
      </bottom>
      <diagonal/>
    </border>
    <border>
      <left style="dotted">
        <color indexed="64"/>
      </left>
      <right/>
      <top style="medium">
        <color indexed="64"/>
      </top>
      <bottom style="dotted">
        <color indexed="64"/>
      </bottom>
      <diagonal/>
    </border>
    <border>
      <left/>
      <right style="dotted">
        <color indexed="64"/>
      </right>
      <top style="medium">
        <color indexed="64"/>
      </top>
      <bottom style="dotted">
        <color indexed="64"/>
      </bottom>
      <diagonal/>
    </border>
    <border>
      <left style="dotted">
        <color indexed="64"/>
      </left>
      <right/>
      <top style="dotted">
        <color indexed="64"/>
      </top>
      <bottom style="thin">
        <color auto="1"/>
      </bottom>
      <diagonal/>
    </border>
    <border>
      <left/>
      <right style="dotted">
        <color indexed="64"/>
      </right>
      <top style="dotted">
        <color indexed="64"/>
      </top>
      <bottom style="thin">
        <color auto="1"/>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top style="dotted">
        <color auto="1"/>
      </top>
      <bottom style="medium">
        <color indexed="64"/>
      </bottom>
      <diagonal/>
    </border>
    <border>
      <left/>
      <right/>
      <top style="dotted">
        <color auto="1"/>
      </top>
      <bottom style="medium">
        <color indexed="64"/>
      </bottom>
      <diagonal/>
    </border>
    <border>
      <left/>
      <right style="medium">
        <color indexed="64"/>
      </right>
      <top style="dotted">
        <color auto="1"/>
      </top>
      <bottom style="medium">
        <color indexed="64"/>
      </bottom>
      <diagonal/>
    </border>
    <border>
      <left style="medium">
        <color indexed="64"/>
      </left>
      <right style="thin">
        <color auto="1"/>
      </right>
      <top/>
      <bottom/>
      <diagonal/>
    </border>
    <border>
      <left style="thin">
        <color indexed="64"/>
      </left>
      <right/>
      <top style="dotted">
        <color indexed="64"/>
      </top>
      <bottom style="dotted">
        <color auto="1"/>
      </bottom>
      <diagonal/>
    </border>
    <border>
      <left/>
      <right/>
      <top style="dotted">
        <color indexed="64"/>
      </top>
      <bottom style="dotted">
        <color auto="1"/>
      </bottom>
      <diagonal/>
    </border>
    <border>
      <left/>
      <right style="medium">
        <color indexed="64"/>
      </right>
      <top style="dotted">
        <color indexed="64"/>
      </top>
      <bottom style="dotted">
        <color auto="1"/>
      </bottom>
      <diagonal/>
    </border>
    <border>
      <left style="thin">
        <color indexed="64"/>
      </left>
      <right/>
      <top/>
      <bottom style="hair">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bottom style="double">
        <color indexed="64"/>
      </bottom>
      <diagonal/>
    </border>
    <border>
      <left style="medium">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double">
        <color indexed="64"/>
      </bottom>
      <diagonal/>
    </border>
    <border>
      <left style="thin">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indexed="64"/>
      </top>
      <bottom style="double">
        <color indexed="64"/>
      </bottom>
      <diagonal/>
    </border>
    <border>
      <left style="hair">
        <color auto="1"/>
      </left>
      <right style="thin">
        <color indexed="64"/>
      </right>
      <top style="hair">
        <color indexed="64"/>
      </top>
      <bottom style="double">
        <color indexed="64"/>
      </bottom>
      <diagonal/>
    </border>
    <border>
      <left style="thin">
        <color auto="1"/>
      </left>
      <right style="hair">
        <color auto="1"/>
      </right>
      <top style="double">
        <color indexed="64"/>
      </top>
      <bottom/>
      <diagonal/>
    </border>
    <border>
      <left style="hair">
        <color auto="1"/>
      </left>
      <right style="thin">
        <color indexed="64"/>
      </right>
      <top style="double">
        <color indexed="64"/>
      </top>
      <bottom/>
      <diagonal/>
    </border>
    <border>
      <left style="thin">
        <color auto="1"/>
      </left>
      <right style="hair">
        <color auto="1"/>
      </right>
      <top/>
      <bottom style="medium">
        <color indexed="64"/>
      </bottom>
      <diagonal/>
    </border>
    <border>
      <left style="hair">
        <color auto="1"/>
      </left>
      <right style="thin">
        <color auto="1"/>
      </right>
      <top/>
      <bottom style="medium">
        <color indexed="64"/>
      </bottom>
      <diagonal/>
    </border>
    <border>
      <left style="hair">
        <color auto="1"/>
      </left>
      <right style="medium">
        <color indexed="64"/>
      </right>
      <top style="thin">
        <color auto="1"/>
      </top>
      <bottom style="thin">
        <color indexed="64"/>
      </bottom>
      <diagonal/>
    </border>
    <border>
      <left style="hair">
        <color auto="1"/>
      </left>
      <right style="medium">
        <color indexed="64"/>
      </right>
      <top style="double">
        <color indexed="64"/>
      </top>
      <bottom/>
      <diagonal/>
    </border>
    <border>
      <left style="hair">
        <color auto="1"/>
      </left>
      <right style="medium">
        <color indexed="64"/>
      </right>
      <top/>
      <bottom style="medium">
        <color indexed="64"/>
      </bottom>
      <diagonal/>
    </border>
    <border>
      <left style="medium">
        <color indexed="64"/>
      </left>
      <right/>
      <top style="double">
        <color indexed="64"/>
      </top>
      <bottom style="medium">
        <color indexed="64"/>
      </bottom>
      <diagonal/>
    </border>
    <border>
      <left/>
      <right style="thin">
        <color auto="1"/>
      </right>
      <top style="double">
        <color indexed="64"/>
      </top>
      <bottom style="medium">
        <color indexed="64"/>
      </bottom>
      <diagonal/>
    </border>
    <border>
      <left/>
      <right style="thin">
        <color indexed="64"/>
      </right>
      <top style="medium">
        <color indexed="64"/>
      </top>
      <bottom/>
      <diagonal/>
    </border>
    <border>
      <left/>
      <right style="thin">
        <color auto="1"/>
      </right>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auto="1"/>
      </left>
      <right/>
      <top style="thin">
        <color auto="1"/>
      </top>
      <bottom style="hair">
        <color auto="1"/>
      </bottom>
      <diagonal/>
    </border>
    <border>
      <left style="thin">
        <color indexed="64"/>
      </left>
      <right/>
      <top style="hair">
        <color indexed="64"/>
      </top>
      <bottom style="thin">
        <color indexed="64"/>
      </bottom>
      <diagonal/>
    </border>
    <border>
      <left style="thin">
        <color indexed="64"/>
      </left>
      <right/>
      <top style="hair">
        <color indexed="64"/>
      </top>
      <bottom style="double">
        <color indexed="64"/>
      </bottom>
      <diagonal/>
    </border>
    <border>
      <left style="thin">
        <color auto="1"/>
      </left>
      <right/>
      <top style="double">
        <color indexed="64"/>
      </top>
      <bottom/>
      <diagonal/>
    </border>
    <border>
      <left style="double">
        <color auto="1"/>
      </left>
      <right style="medium">
        <color indexed="64"/>
      </right>
      <top style="thin">
        <color indexed="64"/>
      </top>
      <bottom style="hair">
        <color indexed="64"/>
      </bottom>
      <diagonal/>
    </border>
    <border>
      <left style="double">
        <color auto="1"/>
      </left>
      <right style="medium">
        <color indexed="64"/>
      </right>
      <top style="hair">
        <color indexed="64"/>
      </top>
      <bottom style="thin">
        <color indexed="64"/>
      </bottom>
      <diagonal/>
    </border>
    <border>
      <left style="double">
        <color auto="1"/>
      </left>
      <right style="medium">
        <color indexed="64"/>
      </right>
      <top style="thin">
        <color auto="1"/>
      </top>
      <bottom style="thin">
        <color auto="1"/>
      </bottom>
      <diagonal/>
    </border>
    <border>
      <left style="double">
        <color auto="1"/>
      </left>
      <right style="medium">
        <color indexed="64"/>
      </right>
      <top style="hair">
        <color indexed="64"/>
      </top>
      <bottom style="double">
        <color indexed="64"/>
      </bottom>
      <diagonal/>
    </border>
    <border>
      <left style="double">
        <color auto="1"/>
      </left>
      <right style="medium">
        <color indexed="64"/>
      </right>
      <top style="double">
        <color indexed="64"/>
      </top>
      <bottom/>
      <diagonal/>
    </border>
    <border>
      <left/>
      <right style="thin">
        <color auto="1"/>
      </right>
      <top style="medium">
        <color indexed="64"/>
      </top>
      <bottom style="thin">
        <color auto="1"/>
      </bottom>
      <diagonal/>
    </border>
    <border>
      <left/>
      <right/>
      <top style="hair">
        <color indexed="64"/>
      </top>
      <bottom style="double">
        <color indexed="64"/>
      </bottom>
      <diagonal/>
    </border>
    <border>
      <left/>
      <right/>
      <top style="double">
        <color indexed="64"/>
      </top>
      <bottom/>
      <diagonal/>
    </border>
    <border>
      <left style="hair">
        <color auto="1"/>
      </left>
      <right style="thin">
        <color auto="1"/>
      </right>
      <top/>
      <bottom style="hair">
        <color auto="1"/>
      </bottom>
      <diagonal/>
    </border>
    <border>
      <left style="thin">
        <color auto="1"/>
      </left>
      <right/>
      <top style="hair">
        <color auto="1"/>
      </top>
      <bottom style="hair">
        <color auto="1"/>
      </bottom>
      <diagonal/>
    </border>
    <border>
      <left style="hair">
        <color auto="1"/>
      </left>
      <right style="hair">
        <color auto="1"/>
      </right>
      <top/>
      <bottom/>
      <diagonal/>
    </border>
    <border>
      <left style="hair">
        <color auto="1"/>
      </left>
      <right style="thin">
        <color auto="1"/>
      </right>
      <top/>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double">
        <color indexed="64"/>
      </left>
      <right style="medium">
        <color indexed="64"/>
      </right>
      <top style="medium">
        <color indexed="64"/>
      </top>
      <bottom style="thin">
        <color auto="1"/>
      </bottom>
      <diagonal/>
    </border>
    <border>
      <left style="hair">
        <color auto="1"/>
      </left>
      <right style="medium">
        <color indexed="64"/>
      </right>
      <top style="thin">
        <color auto="1"/>
      </top>
      <bottom style="hair">
        <color auto="1"/>
      </bottom>
      <diagonal/>
    </border>
    <border>
      <left style="hair">
        <color auto="1"/>
      </left>
      <right style="medium">
        <color indexed="64"/>
      </right>
      <top/>
      <bottom style="hair">
        <color auto="1"/>
      </bottom>
      <diagonal/>
    </border>
    <border>
      <left style="hair">
        <color auto="1"/>
      </left>
      <right style="medium">
        <color indexed="64"/>
      </right>
      <top style="hair">
        <color auto="1"/>
      </top>
      <bottom style="hair">
        <color auto="1"/>
      </bottom>
      <diagonal/>
    </border>
    <border>
      <left style="hair">
        <color auto="1"/>
      </left>
      <right style="medium">
        <color indexed="64"/>
      </right>
      <top style="hair">
        <color indexed="64"/>
      </top>
      <bottom style="double">
        <color indexed="64"/>
      </bottom>
      <diagonal/>
    </border>
    <border>
      <left/>
      <right style="thin">
        <color indexed="64"/>
      </right>
      <top/>
      <bottom style="double">
        <color indexed="64"/>
      </bottom>
      <diagonal/>
    </border>
    <border>
      <left style="hair">
        <color auto="1"/>
      </left>
      <right style="thin">
        <color indexed="64"/>
      </right>
      <top/>
      <bottom style="double">
        <color indexed="64"/>
      </bottom>
      <diagonal/>
    </border>
    <border>
      <left style="thin">
        <color auto="1"/>
      </left>
      <right style="hair">
        <color auto="1"/>
      </right>
      <top/>
      <bottom style="double">
        <color indexed="64"/>
      </bottom>
      <diagonal/>
    </border>
    <border>
      <left style="hair">
        <color auto="1"/>
      </left>
      <right style="medium">
        <color auto="1"/>
      </right>
      <top/>
      <bottom style="double">
        <color indexed="64"/>
      </bottom>
      <diagonal/>
    </border>
    <border>
      <left style="thin">
        <color indexed="64"/>
      </left>
      <right/>
      <top/>
      <bottom style="double">
        <color indexed="64"/>
      </bottom>
      <diagonal/>
    </border>
    <border>
      <left/>
      <right/>
      <top/>
      <bottom style="double">
        <color indexed="64"/>
      </bottom>
      <diagonal/>
    </border>
    <border>
      <left style="double">
        <color auto="1"/>
      </left>
      <right style="medium">
        <color indexed="64"/>
      </right>
      <top/>
      <bottom style="double">
        <color indexed="64"/>
      </bottom>
      <diagonal/>
    </border>
    <border>
      <left style="thin">
        <color auto="1"/>
      </left>
      <right/>
      <top style="double">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hair">
        <color auto="1"/>
      </left>
      <right/>
      <top style="thin">
        <color auto="1"/>
      </top>
      <bottom style="thin">
        <color auto="1"/>
      </bottom>
      <diagonal/>
    </border>
    <border>
      <left style="hair">
        <color auto="1"/>
      </left>
      <right/>
      <top style="thin">
        <color auto="1"/>
      </top>
      <bottom/>
      <diagonal/>
    </border>
    <border>
      <left style="hair">
        <color auto="1"/>
      </left>
      <right/>
      <top/>
      <bottom/>
      <diagonal/>
    </border>
    <border>
      <left style="hair">
        <color auto="1"/>
      </left>
      <right style="hair">
        <color auto="1"/>
      </right>
      <top style="hair">
        <color auto="1"/>
      </top>
      <bottom style="hair">
        <color auto="1"/>
      </bottom>
      <diagonal/>
    </border>
    <border>
      <left style="double">
        <color auto="1"/>
      </left>
      <right style="medium">
        <color indexed="64"/>
      </right>
      <top style="double">
        <color indexed="64"/>
      </top>
      <bottom style="medium">
        <color indexed="64"/>
      </bottom>
      <diagonal/>
    </border>
    <border>
      <left style="hair">
        <color auto="1"/>
      </left>
      <right/>
      <top style="thin">
        <color auto="1"/>
      </top>
      <bottom style="hair">
        <color auto="1"/>
      </bottom>
      <diagonal/>
    </border>
    <border>
      <left style="hair">
        <color auto="1"/>
      </left>
      <right/>
      <top/>
      <bottom style="hair">
        <color auto="1"/>
      </bottom>
      <diagonal/>
    </border>
    <border>
      <left style="hair">
        <color auto="1"/>
      </left>
      <right/>
      <top style="hair">
        <color auto="1"/>
      </top>
      <bottom style="hair">
        <color auto="1"/>
      </bottom>
      <diagonal/>
    </border>
    <border>
      <left style="hair">
        <color auto="1"/>
      </left>
      <right/>
      <top style="hair">
        <color indexed="64"/>
      </top>
      <bottom style="double">
        <color indexed="64"/>
      </bottom>
      <diagonal/>
    </border>
    <border>
      <left style="hair">
        <color auto="1"/>
      </left>
      <right/>
      <top style="double">
        <color indexed="64"/>
      </top>
      <bottom/>
      <diagonal/>
    </border>
    <border>
      <left style="hair">
        <color auto="1"/>
      </left>
      <right/>
      <top/>
      <bottom style="medium">
        <color indexed="64"/>
      </bottom>
      <diagonal/>
    </border>
    <border>
      <left style="thin">
        <color auto="1"/>
      </left>
      <right style="hair">
        <color auto="1"/>
      </right>
      <top/>
      <bottom/>
      <diagonal/>
    </border>
    <border>
      <left style="thin">
        <color auto="1"/>
      </left>
      <right style="hair">
        <color auto="1"/>
      </right>
      <top/>
      <bottom style="thin">
        <color indexed="64"/>
      </bottom>
      <diagonal/>
    </border>
    <border>
      <left style="hair">
        <color auto="1"/>
      </left>
      <right style="medium">
        <color indexed="64"/>
      </right>
      <top/>
      <bottom/>
      <diagonal/>
    </border>
    <border>
      <left style="hair">
        <color auto="1"/>
      </left>
      <right style="thin">
        <color auto="1"/>
      </right>
      <top style="thin">
        <color auto="1"/>
      </top>
      <bottom/>
      <diagonal/>
    </border>
    <border>
      <left style="hair">
        <color auto="1"/>
      </left>
      <right style="medium">
        <color indexed="64"/>
      </right>
      <top style="thin">
        <color auto="1"/>
      </top>
      <bottom/>
      <diagonal/>
    </border>
    <border>
      <left style="thin">
        <color auto="1"/>
      </left>
      <right style="thin">
        <color auto="1"/>
      </right>
      <top/>
      <bottom style="hair">
        <color auto="1"/>
      </bottom>
      <diagonal/>
    </border>
    <border>
      <left style="thin">
        <color auto="1"/>
      </left>
      <right style="hair">
        <color auto="1"/>
      </right>
      <top/>
      <bottom style="hair">
        <color auto="1"/>
      </bottom>
      <diagonal/>
    </border>
    <border>
      <left style="thin">
        <color auto="1"/>
      </left>
      <right style="thin">
        <color auto="1"/>
      </right>
      <top style="hair">
        <color auto="1"/>
      </top>
      <bottom/>
      <diagonal/>
    </border>
    <border>
      <left style="thin">
        <color auto="1"/>
      </left>
      <right style="hair">
        <color auto="1"/>
      </right>
      <top style="hair">
        <color auto="1"/>
      </top>
      <bottom/>
      <diagonal/>
    </border>
    <border>
      <left style="hair">
        <color auto="1"/>
      </left>
      <right style="thin">
        <color auto="1"/>
      </right>
      <top style="hair">
        <color auto="1"/>
      </top>
      <bottom/>
      <diagonal/>
    </border>
    <border>
      <left style="hair">
        <color auto="1"/>
      </left>
      <right style="medium">
        <color indexed="64"/>
      </right>
      <top style="hair">
        <color auto="1"/>
      </top>
      <bottom/>
      <diagonal/>
    </border>
    <border>
      <left style="hair">
        <color auto="1"/>
      </left>
      <right/>
      <top style="hair">
        <color auto="1"/>
      </top>
      <bottom/>
      <diagonal/>
    </border>
    <border>
      <left style="thin">
        <color auto="1"/>
      </left>
      <right style="thin">
        <color auto="1"/>
      </right>
      <top style="thin">
        <color auto="1"/>
      </top>
      <bottom/>
      <diagonal/>
    </border>
    <border>
      <left style="hair">
        <color auto="1"/>
      </left>
      <right style="medium">
        <color indexed="64"/>
      </right>
      <top/>
      <bottom style="thin">
        <color indexed="64"/>
      </bottom>
      <diagonal/>
    </border>
    <border>
      <left style="hair">
        <color auto="1"/>
      </left>
      <right/>
      <top/>
      <bottom style="thin">
        <color auto="1"/>
      </bottom>
      <diagonal/>
    </border>
    <border>
      <left/>
      <right/>
      <top/>
      <bottom style="thin">
        <color indexed="64"/>
      </bottom>
      <diagonal/>
    </border>
    <border>
      <left style="thin">
        <color auto="1"/>
      </left>
      <right style="hair">
        <color auto="1"/>
      </right>
      <top style="thin">
        <color auto="1"/>
      </top>
      <bottom/>
      <diagonal/>
    </border>
    <border>
      <left/>
      <right/>
      <top/>
      <bottom style="medium">
        <color indexed="64"/>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thin">
        <color auto="1"/>
      </bottom>
      <diagonal/>
    </border>
    <border>
      <left/>
      <right style="thin">
        <color indexed="64"/>
      </right>
      <top style="thin">
        <color indexed="64"/>
      </top>
      <bottom/>
      <diagonal/>
    </border>
  </borders>
  <cellStyleXfs count="2">
    <xf numFmtId="0" fontId="0" fillId="0" borderId="0">
      <alignment vertical="center"/>
    </xf>
    <xf numFmtId="38" fontId="8" fillId="0" borderId="0" applyFont="0" applyFill="0" applyBorder="0" applyAlignment="0" applyProtection="0">
      <alignment vertical="center"/>
    </xf>
  </cellStyleXfs>
  <cellXfs count="333">
    <xf numFmtId="0" fontId="0" fillId="0" borderId="0" xfId="0">
      <alignment vertical="center"/>
    </xf>
    <xf numFmtId="0" fontId="2" fillId="0" borderId="0" xfId="0" applyFont="1">
      <alignment vertical="center"/>
    </xf>
    <xf numFmtId="0" fontId="0" fillId="0" borderId="7" xfId="0" applyBorder="1">
      <alignment vertical="center"/>
    </xf>
    <xf numFmtId="0" fontId="2" fillId="0" borderId="0" xfId="0" applyFont="1" applyAlignment="1">
      <alignment horizontal="center" vertical="center"/>
    </xf>
    <xf numFmtId="0" fontId="0" fillId="0" borderId="46" xfId="0" applyBorder="1">
      <alignment vertical="center"/>
    </xf>
    <xf numFmtId="0" fontId="3" fillId="0" borderId="0" xfId="0" applyFont="1" applyAlignment="1">
      <alignment horizontal="center" vertical="center"/>
    </xf>
    <xf numFmtId="0" fontId="0" fillId="0" borderId="91" xfId="0" quotePrefix="1" applyBorder="1">
      <alignment vertical="center"/>
    </xf>
    <xf numFmtId="0" fontId="0" fillId="0" borderId="8" xfId="0" applyBorder="1">
      <alignment vertical="center"/>
    </xf>
    <xf numFmtId="0" fontId="0" fillId="0" borderId="22" xfId="0" applyBorder="1">
      <alignment vertical="center"/>
    </xf>
    <xf numFmtId="0" fontId="0" fillId="0" borderId="0" xfId="0" quotePrefix="1">
      <alignment vertical="center"/>
    </xf>
    <xf numFmtId="0" fontId="2" fillId="0" borderId="27" xfId="0" applyFont="1" applyBorder="1">
      <alignment vertical="center"/>
    </xf>
    <xf numFmtId="0" fontId="2" fillId="0" borderId="28" xfId="0" applyFont="1" applyBorder="1">
      <alignment vertical="center"/>
    </xf>
    <xf numFmtId="0" fontId="2" fillId="0" borderId="30" xfId="0" applyFont="1" applyBorder="1">
      <alignment vertical="center"/>
    </xf>
    <xf numFmtId="0" fontId="2" fillId="0" borderId="31" xfId="0" applyFont="1" applyBorder="1">
      <alignment vertical="center"/>
    </xf>
    <xf numFmtId="0" fontId="5" fillId="0" borderId="0" xfId="0" applyFont="1" applyAlignment="1" applyProtection="1">
      <alignment horizontal="left" vertical="center"/>
      <protection hidden="1"/>
    </xf>
    <xf numFmtId="0" fontId="2" fillId="0" borderId="0" xfId="0" applyFont="1" applyAlignment="1" applyProtection="1">
      <alignment horizontal="left" vertical="center"/>
      <protection hidden="1"/>
    </xf>
    <xf numFmtId="177" fontId="2" fillId="0" borderId="0" xfId="0" applyNumberFormat="1" applyFont="1" applyAlignment="1" applyProtection="1">
      <alignment horizontal="center" vertical="center"/>
      <protection hidden="1"/>
    </xf>
    <xf numFmtId="0" fontId="11" fillId="0" borderId="0" xfId="0" applyFont="1" applyAlignment="1" applyProtection="1">
      <alignment horizontal="right" vertical="center"/>
      <protection hidden="1"/>
    </xf>
    <xf numFmtId="178" fontId="2" fillId="3" borderId="12" xfId="0" applyNumberFormat="1" applyFont="1" applyFill="1" applyBorder="1" applyAlignment="1" applyProtection="1">
      <alignment horizontal="center" vertical="center"/>
      <protection hidden="1"/>
    </xf>
    <xf numFmtId="5" fontId="2" fillId="3" borderId="51" xfId="0" applyNumberFormat="1" applyFont="1" applyFill="1" applyBorder="1" applyAlignment="1" applyProtection="1">
      <alignment horizontal="center" vertical="center"/>
      <protection hidden="1"/>
    </xf>
    <xf numFmtId="177" fontId="5" fillId="0" borderId="75" xfId="0" applyNumberFormat="1" applyFont="1" applyBorder="1" applyProtection="1">
      <alignment vertical="center"/>
      <protection hidden="1"/>
    </xf>
    <xf numFmtId="0" fontId="2" fillId="0" borderId="49" xfId="0" applyFont="1" applyBorder="1" applyAlignment="1" applyProtection="1">
      <alignment horizontal="left" vertical="center"/>
      <protection hidden="1"/>
    </xf>
    <xf numFmtId="0" fontId="2" fillId="0" borderId="4" xfId="0" applyFont="1" applyBorder="1" applyAlignment="1" applyProtection="1">
      <alignment horizontal="left" vertical="center"/>
      <protection hidden="1"/>
    </xf>
    <xf numFmtId="179" fontId="2" fillId="0" borderId="82" xfId="0" applyNumberFormat="1" applyFont="1" applyBorder="1" applyProtection="1">
      <alignment vertical="center"/>
      <protection hidden="1"/>
    </xf>
    <xf numFmtId="0" fontId="2" fillId="0" borderId="52" xfId="0" applyFont="1" applyBorder="1" applyAlignment="1" applyProtection="1">
      <alignment horizontal="left" vertical="center"/>
      <protection hidden="1"/>
    </xf>
    <xf numFmtId="0" fontId="2" fillId="0" borderId="56" xfId="0" applyFont="1" applyBorder="1" applyAlignment="1" applyProtection="1">
      <alignment horizontal="left" vertical="center"/>
      <protection hidden="1"/>
    </xf>
    <xf numFmtId="179" fontId="2" fillId="0" borderId="83" xfId="0" applyNumberFormat="1" applyFont="1" applyBorder="1" applyProtection="1">
      <alignment vertical="center"/>
      <protection hidden="1"/>
    </xf>
    <xf numFmtId="0" fontId="2" fillId="0" borderId="76" xfId="0" applyFont="1" applyBorder="1" applyAlignment="1" applyProtection="1">
      <alignment horizontal="left" vertical="center"/>
      <protection hidden="1"/>
    </xf>
    <xf numFmtId="0" fontId="5" fillId="0" borderId="6" xfId="0" applyFont="1" applyBorder="1" applyAlignment="1" applyProtection="1">
      <alignment horizontal="left" vertical="center"/>
      <protection hidden="1"/>
    </xf>
    <xf numFmtId="179" fontId="2" fillId="0" borderId="84" xfId="0" applyNumberFormat="1" applyFont="1" applyBorder="1" applyProtection="1">
      <alignment vertical="center"/>
      <protection hidden="1"/>
    </xf>
    <xf numFmtId="0" fontId="2" fillId="0" borderId="77" xfId="0" applyFont="1" applyBorder="1" applyAlignment="1" applyProtection="1">
      <alignment horizontal="left" vertical="center"/>
      <protection hidden="1"/>
    </xf>
    <xf numFmtId="0" fontId="2" fillId="0" borderId="53" xfId="0" applyFont="1" applyBorder="1" applyAlignment="1" applyProtection="1">
      <alignment horizontal="left" vertical="center"/>
      <protection hidden="1"/>
    </xf>
    <xf numFmtId="0" fontId="2" fillId="0" borderId="57" xfId="0" applyFont="1" applyBorder="1" applyAlignment="1" applyProtection="1">
      <alignment horizontal="left" vertical="center"/>
      <protection hidden="1"/>
    </xf>
    <xf numFmtId="179" fontId="2" fillId="0" borderId="85" xfId="0" applyNumberFormat="1" applyFont="1" applyBorder="1" applyProtection="1">
      <alignment vertical="center"/>
      <protection hidden="1"/>
    </xf>
    <xf numFmtId="38" fontId="3" fillId="0" borderId="0" xfId="1" applyFont="1" applyAlignment="1" applyProtection="1">
      <alignment vertical="center"/>
      <protection hidden="1"/>
    </xf>
    <xf numFmtId="5" fontId="2" fillId="3" borderId="96" xfId="0" applyNumberFormat="1" applyFont="1" applyFill="1" applyBorder="1" applyAlignment="1" applyProtection="1">
      <alignment horizontal="center" vertical="center"/>
      <protection hidden="1"/>
    </xf>
    <xf numFmtId="0" fontId="3" fillId="0" borderId="0" xfId="0" applyFont="1" applyAlignment="1">
      <alignment vertical="center" wrapText="1"/>
    </xf>
    <xf numFmtId="0" fontId="3" fillId="0" borderId="0" xfId="0" applyFont="1">
      <alignment vertical="center"/>
    </xf>
    <xf numFmtId="0" fontId="10" fillId="0" borderId="0" xfId="0" applyFont="1" applyAlignment="1">
      <alignment vertical="top"/>
    </xf>
    <xf numFmtId="0" fontId="17" fillId="0" borderId="0" xfId="0" applyFont="1" applyAlignment="1"/>
    <xf numFmtId="0" fontId="10" fillId="0" borderId="0" xfId="0" applyFont="1" applyProtection="1">
      <alignment vertical="center"/>
      <protection locked="0" hidden="1"/>
    </xf>
    <xf numFmtId="0" fontId="3" fillId="0" borderId="0" xfId="0" applyFont="1" applyAlignment="1">
      <alignment wrapText="1"/>
    </xf>
    <xf numFmtId="181" fontId="19" fillId="0" borderId="0" xfId="0" applyNumberFormat="1" applyFont="1" applyAlignment="1" applyProtection="1">
      <alignment horizontal="left" vertical="center"/>
      <protection hidden="1"/>
    </xf>
    <xf numFmtId="181" fontId="6" fillId="0" borderId="0" xfId="0" applyNumberFormat="1" applyFont="1" applyAlignment="1" applyProtection="1">
      <alignment horizontal="left" vertical="center"/>
      <protection hidden="1"/>
    </xf>
    <xf numFmtId="179" fontId="5" fillId="0" borderId="86" xfId="0" applyNumberFormat="1" applyFont="1" applyBorder="1" applyProtection="1">
      <alignment vertical="center"/>
      <protection hidden="1"/>
    </xf>
    <xf numFmtId="49" fontId="0" fillId="0" borderId="0" xfId="0" applyNumberFormat="1">
      <alignment vertical="center"/>
    </xf>
    <xf numFmtId="14" fontId="0" fillId="0" borderId="116" xfId="0" applyNumberFormat="1" applyBorder="1">
      <alignment vertical="center"/>
    </xf>
    <xf numFmtId="14" fontId="0" fillId="0" borderId="94" xfId="0" applyNumberFormat="1" applyBorder="1">
      <alignment vertical="center"/>
    </xf>
    <xf numFmtId="14" fontId="0" fillId="0" borderId="0" xfId="0" applyNumberFormat="1">
      <alignment vertical="center"/>
    </xf>
    <xf numFmtId="14" fontId="0" fillId="0" borderId="92" xfId="0" quotePrefix="1" applyNumberFormat="1" applyBorder="1">
      <alignment vertical="center"/>
    </xf>
    <xf numFmtId="177" fontId="5" fillId="0" borderId="106" xfId="0" applyNumberFormat="1" applyFont="1" applyBorder="1" applyProtection="1">
      <alignment vertical="center"/>
      <protection hidden="1"/>
    </xf>
    <xf numFmtId="177" fontId="5" fillId="0" borderId="89" xfId="0" applyNumberFormat="1" applyFont="1" applyBorder="1" applyProtection="1">
      <alignment vertical="center"/>
      <protection hidden="1"/>
    </xf>
    <xf numFmtId="177" fontId="5" fillId="0" borderId="81" xfId="0" applyNumberFormat="1" applyFont="1" applyBorder="1" applyProtection="1">
      <alignment vertical="center"/>
      <protection hidden="1"/>
    </xf>
    <xf numFmtId="177" fontId="2" fillId="0" borderId="80" xfId="0" applyNumberFormat="1" applyFont="1" applyBorder="1" applyProtection="1">
      <alignment vertical="center"/>
      <protection hidden="1"/>
    </xf>
    <xf numFmtId="177" fontId="2" fillId="0" borderId="78" xfId="0" applyNumberFormat="1" applyFont="1" applyBorder="1" applyProtection="1">
      <alignment vertical="center"/>
      <protection hidden="1"/>
    </xf>
    <xf numFmtId="177" fontId="2" fillId="0" borderId="5" xfId="0" applyNumberFormat="1" applyFont="1" applyBorder="1" applyProtection="1">
      <alignment vertical="center"/>
      <protection hidden="1"/>
    </xf>
    <xf numFmtId="177" fontId="2" fillId="0" borderId="79" xfId="0" applyNumberFormat="1" applyFont="1" applyBorder="1" applyProtection="1">
      <alignment vertical="center"/>
      <protection hidden="1"/>
    </xf>
    <xf numFmtId="177" fontId="2" fillId="0" borderId="0" xfId="0" applyNumberFormat="1" applyFont="1" applyProtection="1">
      <alignment vertical="center"/>
      <protection hidden="1"/>
    </xf>
    <xf numFmtId="177" fontId="5" fillId="0" borderId="108" xfId="0" applyNumberFormat="1" applyFont="1" applyBorder="1" applyProtection="1">
      <alignment vertical="center"/>
      <protection hidden="1"/>
    </xf>
    <xf numFmtId="177" fontId="5" fillId="0" borderId="19" xfId="0" applyNumberFormat="1" applyFont="1" applyBorder="1" applyProtection="1">
      <alignment vertical="center"/>
      <protection hidden="1"/>
    </xf>
    <xf numFmtId="177" fontId="5" fillId="0" borderId="66" xfId="0" applyNumberFormat="1" applyFont="1" applyBorder="1" applyProtection="1">
      <alignment vertical="center"/>
      <protection hidden="1"/>
    </xf>
    <xf numFmtId="177" fontId="5" fillId="0" borderId="64" xfId="0" applyNumberFormat="1" applyFont="1" applyBorder="1" applyProtection="1">
      <alignment vertical="center"/>
      <protection hidden="1"/>
    </xf>
    <xf numFmtId="177" fontId="5" fillId="4" borderId="58" xfId="0" applyNumberFormat="1" applyFont="1" applyFill="1" applyBorder="1" applyProtection="1">
      <alignment vertical="center"/>
      <protection hidden="1"/>
    </xf>
    <xf numFmtId="179" fontId="5" fillId="0" borderId="118" xfId="0" applyNumberFormat="1" applyFont="1" applyBorder="1" applyProtection="1">
      <alignment vertical="center"/>
      <protection hidden="1"/>
    </xf>
    <xf numFmtId="14" fontId="0" fillId="0" borderId="117" xfId="0" quotePrefix="1" applyNumberFormat="1" applyBorder="1">
      <alignment vertical="center"/>
    </xf>
    <xf numFmtId="14" fontId="0" fillId="0" borderId="120" xfId="0" quotePrefix="1" applyNumberFormat="1" applyBorder="1">
      <alignment vertical="center"/>
    </xf>
    <xf numFmtId="0" fontId="0" fillId="2" borderId="78" xfId="0" applyFill="1" applyBorder="1" applyAlignment="1">
      <alignment horizontal="center" vertical="center"/>
    </xf>
    <xf numFmtId="14" fontId="0" fillId="2" borderId="115" xfId="0" applyNumberFormat="1" applyFill="1" applyBorder="1" applyAlignment="1">
      <alignment horizontal="center" vertical="center"/>
    </xf>
    <xf numFmtId="0" fontId="2" fillId="0" borderId="10"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177" fontId="20" fillId="0" borderId="0" xfId="0" applyNumberFormat="1" applyFont="1" applyAlignment="1" applyProtection="1">
      <alignment horizontal="left" vertical="top"/>
      <protection hidden="1"/>
    </xf>
    <xf numFmtId="177" fontId="20" fillId="0" borderId="0" xfId="0" applyNumberFormat="1" applyFont="1" applyAlignment="1" applyProtection="1">
      <alignment horizontal="left" vertical="top" wrapText="1"/>
      <protection hidden="1"/>
    </xf>
    <xf numFmtId="0" fontId="22" fillId="0" borderId="0" xfId="0" applyFont="1" applyAlignment="1" applyProtection="1">
      <alignment horizontal="center" vertical="center"/>
      <protection locked="0"/>
    </xf>
    <xf numFmtId="0" fontId="2" fillId="7" borderId="0" xfId="0" applyFont="1" applyFill="1">
      <alignment vertical="center"/>
    </xf>
    <xf numFmtId="0" fontId="10" fillId="7" borderId="0" xfId="0" applyFont="1" applyFill="1" applyProtection="1">
      <alignment vertical="center"/>
      <protection locked="0" hidden="1"/>
    </xf>
    <xf numFmtId="0" fontId="2" fillId="7" borderId="0" xfId="0" applyFont="1" applyFill="1" applyAlignment="1">
      <alignment horizontal="center" vertical="center"/>
    </xf>
    <xf numFmtId="0" fontId="2" fillId="7" borderId="0" xfId="0" applyFont="1" applyFill="1" applyAlignment="1" applyProtection="1">
      <alignment horizontal="left" vertical="center" wrapText="1"/>
      <protection locked="0"/>
    </xf>
    <xf numFmtId="180" fontId="2" fillId="7" borderId="0" xfId="0" applyNumberFormat="1" applyFont="1" applyFill="1" applyAlignment="1" applyProtection="1">
      <alignment horizontal="center" vertical="center"/>
      <protection hidden="1"/>
    </xf>
    <xf numFmtId="0" fontId="2" fillId="7" borderId="0" xfId="0" applyFont="1" applyFill="1" applyAlignment="1" applyProtection="1">
      <alignment horizontal="center" vertical="center"/>
      <protection locked="0"/>
    </xf>
    <xf numFmtId="0" fontId="2" fillId="7" borderId="0" xfId="0" applyFont="1" applyFill="1" applyAlignment="1" applyProtection="1">
      <alignment horizontal="left" vertical="center"/>
      <protection locked="0"/>
    </xf>
    <xf numFmtId="0" fontId="0" fillId="7" borderId="0" xfId="0" applyFill="1" applyAlignment="1" applyProtection="1">
      <alignment horizontal="left" vertical="center"/>
      <protection locked="0"/>
    </xf>
    <xf numFmtId="0" fontId="5" fillId="7" borderId="0" xfId="0" applyFont="1" applyFill="1" applyAlignment="1" applyProtection="1">
      <alignment horizontal="left" vertical="center"/>
      <protection hidden="1"/>
    </xf>
    <xf numFmtId="0" fontId="11" fillId="7" borderId="0" xfId="0" applyFont="1" applyFill="1" applyAlignment="1" applyProtection="1">
      <alignment horizontal="right" vertical="center"/>
      <protection hidden="1"/>
    </xf>
    <xf numFmtId="5" fontId="2" fillId="7" borderId="0" xfId="0" applyNumberFormat="1" applyFont="1" applyFill="1" applyAlignment="1" applyProtection="1">
      <alignment horizontal="center" vertical="center"/>
      <protection hidden="1"/>
    </xf>
    <xf numFmtId="177" fontId="5" fillId="7" borderId="0" xfId="0" applyNumberFormat="1" applyFont="1" applyFill="1" applyProtection="1">
      <alignment vertical="center"/>
      <protection hidden="1"/>
    </xf>
    <xf numFmtId="177" fontId="20" fillId="7" borderId="0" xfId="0" applyNumberFormat="1" applyFont="1" applyFill="1" applyAlignment="1" applyProtection="1">
      <alignment horizontal="left" vertical="top" wrapText="1"/>
      <protection hidden="1"/>
    </xf>
    <xf numFmtId="0" fontId="2" fillId="7" borderId="0" xfId="0" applyFont="1" applyFill="1" applyAlignment="1" applyProtection="1">
      <alignment horizontal="left" vertical="center"/>
      <protection hidden="1"/>
    </xf>
    <xf numFmtId="177" fontId="20" fillId="7" borderId="48" xfId="0" applyNumberFormat="1" applyFont="1" applyFill="1" applyBorder="1" applyAlignment="1" applyProtection="1">
      <alignment horizontal="center" vertical="top"/>
      <protection hidden="1"/>
    </xf>
    <xf numFmtId="177" fontId="20" fillId="7" borderId="48" xfId="0" applyNumberFormat="1" applyFont="1" applyFill="1" applyBorder="1" applyAlignment="1" applyProtection="1">
      <alignment horizontal="left" vertical="top" wrapText="1"/>
      <protection hidden="1"/>
    </xf>
    <xf numFmtId="177" fontId="2" fillId="7" borderId="0" xfId="0" applyNumberFormat="1" applyFont="1" applyFill="1" applyProtection="1">
      <alignment vertical="center"/>
      <protection hidden="1"/>
    </xf>
    <xf numFmtId="179" fontId="2" fillId="7" borderId="0" xfId="0" applyNumberFormat="1" applyFont="1" applyFill="1" applyProtection="1">
      <alignment vertical="center"/>
      <protection hidden="1"/>
    </xf>
    <xf numFmtId="179" fontId="5" fillId="7" borderId="0" xfId="0" applyNumberFormat="1" applyFont="1" applyFill="1" applyProtection="1">
      <alignment vertical="center"/>
      <protection hidden="1"/>
    </xf>
    <xf numFmtId="0" fontId="5" fillId="7" borderId="0" xfId="0" applyFont="1" applyFill="1" applyAlignment="1" applyProtection="1">
      <alignment horizontal="center" vertical="center"/>
      <protection hidden="1"/>
    </xf>
    <xf numFmtId="0" fontId="5" fillId="7" borderId="0" xfId="0" applyFont="1" applyFill="1" applyAlignment="1" applyProtection="1">
      <alignment horizontal="center" vertical="center" wrapText="1"/>
      <protection hidden="1"/>
    </xf>
    <xf numFmtId="177" fontId="20" fillId="7" borderId="0" xfId="0" applyNumberFormat="1" applyFont="1" applyFill="1" applyAlignment="1" applyProtection="1">
      <alignment horizontal="left" vertical="top"/>
      <protection hidden="1"/>
    </xf>
    <xf numFmtId="177" fontId="20" fillId="7" borderId="48" xfId="0" applyNumberFormat="1" applyFont="1" applyFill="1" applyBorder="1" applyAlignment="1" applyProtection="1">
      <alignment horizontal="left" vertical="top"/>
      <protection hidden="1"/>
    </xf>
    <xf numFmtId="177" fontId="5" fillId="4" borderId="6" xfId="0" applyNumberFormat="1" applyFont="1" applyFill="1" applyBorder="1" applyProtection="1">
      <alignment vertical="center"/>
      <protection hidden="1"/>
    </xf>
    <xf numFmtId="177" fontId="5" fillId="0" borderId="142" xfId="0" applyNumberFormat="1" applyFont="1" applyBorder="1" applyProtection="1">
      <alignment vertical="center"/>
      <protection hidden="1"/>
    </xf>
    <xf numFmtId="177" fontId="20" fillId="0" borderId="0" xfId="0" applyNumberFormat="1" applyFont="1" applyAlignment="1" applyProtection="1">
      <alignment horizontal="center" vertical="top"/>
      <protection hidden="1"/>
    </xf>
    <xf numFmtId="179" fontId="26" fillId="2" borderId="60" xfId="0" applyNumberFormat="1" applyFont="1" applyFill="1" applyBorder="1" applyAlignment="1">
      <alignment horizontal="center" vertical="center"/>
    </xf>
    <xf numFmtId="179" fontId="27" fillId="0" borderId="61" xfId="0" quotePrefix="1" applyNumberFormat="1" applyFont="1" applyBorder="1">
      <alignment vertical="center"/>
    </xf>
    <xf numFmtId="179" fontId="27" fillId="0" borderId="93" xfId="0" quotePrefix="1" applyNumberFormat="1" applyFont="1" applyBorder="1">
      <alignment vertical="center"/>
    </xf>
    <xf numFmtId="179" fontId="27" fillId="0" borderId="93" xfId="0" applyNumberFormat="1" applyFont="1" applyBorder="1">
      <alignment vertical="center"/>
    </xf>
    <xf numFmtId="179" fontId="27" fillId="0" borderId="90" xfId="0" applyNumberFormat="1" applyFont="1" applyBorder="1">
      <alignment vertical="center"/>
    </xf>
    <xf numFmtId="179" fontId="27" fillId="0" borderId="95" xfId="0" applyNumberFormat="1" applyFont="1" applyBorder="1">
      <alignment vertical="center"/>
    </xf>
    <xf numFmtId="179" fontId="27" fillId="0" borderId="0" xfId="0" applyNumberFormat="1" applyFont="1">
      <alignment vertical="center"/>
    </xf>
    <xf numFmtId="49" fontId="28" fillId="0" borderId="0" xfId="0" applyNumberFormat="1" applyFont="1">
      <alignment vertical="center"/>
    </xf>
    <xf numFmtId="0" fontId="27" fillId="0" borderId="0" xfId="0" applyFont="1">
      <alignment vertical="center"/>
    </xf>
    <xf numFmtId="49" fontId="27" fillId="0" borderId="0" xfId="0" applyNumberFormat="1" applyFont="1">
      <alignment vertical="center"/>
    </xf>
    <xf numFmtId="14" fontId="0" fillId="0" borderId="116" xfId="0" quotePrefix="1" applyNumberFormat="1" applyBorder="1">
      <alignment vertical="center"/>
    </xf>
    <xf numFmtId="177" fontId="9" fillId="0" borderId="89" xfId="0" applyNumberFormat="1" applyFont="1" applyBorder="1" applyProtection="1">
      <alignment vertical="center"/>
      <protection hidden="1"/>
    </xf>
    <xf numFmtId="0" fontId="21" fillId="5" borderId="0" xfId="0" applyFont="1" applyFill="1" applyProtection="1">
      <alignment vertical="center"/>
      <protection hidden="1"/>
    </xf>
    <xf numFmtId="0" fontId="21" fillId="6" borderId="0" xfId="0" applyFont="1" applyFill="1" applyAlignment="1" applyProtection="1">
      <alignment horizontal="left" vertical="center"/>
      <protection hidden="1"/>
    </xf>
    <xf numFmtId="0" fontId="3" fillId="0" borderId="0" xfId="0" applyFont="1" applyAlignment="1" applyProtection="1">
      <alignment horizontal="left" vertical="center"/>
      <protection hidden="1"/>
    </xf>
    <xf numFmtId="0" fontId="18" fillId="0" borderId="0" xfId="0" applyFont="1" applyAlignment="1" applyProtection="1">
      <alignment horizontal="left" vertical="center"/>
      <protection hidden="1"/>
    </xf>
    <xf numFmtId="0" fontId="10" fillId="0" borderId="0" xfId="0" applyFont="1" applyAlignment="1" applyProtection="1">
      <alignment horizontal="left" vertical="center"/>
      <protection hidden="1"/>
    </xf>
    <xf numFmtId="0" fontId="10" fillId="0" borderId="0" xfId="0" applyFont="1" applyProtection="1">
      <alignment vertical="center"/>
      <protection hidden="1"/>
    </xf>
    <xf numFmtId="0" fontId="15" fillId="0" borderId="0" xfId="0" applyFont="1" applyAlignment="1" applyProtection="1">
      <alignment horizontal="left" vertical="center"/>
      <protection hidden="1"/>
    </xf>
    <xf numFmtId="0" fontId="10" fillId="7" borderId="0" xfId="0" applyFont="1" applyFill="1" applyProtection="1">
      <alignment vertical="center"/>
      <protection hidden="1"/>
    </xf>
    <xf numFmtId="0" fontId="15" fillId="7" borderId="0" xfId="0" applyFont="1" applyFill="1" applyAlignment="1" applyProtection="1">
      <alignment horizontal="left" vertical="center"/>
      <protection hidden="1"/>
    </xf>
    <xf numFmtId="0" fontId="2" fillId="0" borderId="0" xfId="0" applyFont="1" applyAlignment="1" applyProtection="1">
      <alignment horizontal="right" vertical="center"/>
      <protection hidden="1"/>
    </xf>
    <xf numFmtId="0" fontId="2" fillId="7" borderId="0" xfId="0" applyFont="1" applyFill="1" applyAlignment="1" applyProtection="1">
      <alignment horizontal="right" vertical="center"/>
      <protection hidden="1"/>
    </xf>
    <xf numFmtId="0" fontId="9" fillId="0" borderId="0" xfId="0" applyFont="1" applyAlignment="1" applyProtection="1">
      <alignment vertical="center" wrapText="1"/>
      <protection hidden="1"/>
    </xf>
    <xf numFmtId="5" fontId="2" fillId="0" borderId="0" xfId="0" applyNumberFormat="1" applyFont="1" applyAlignment="1" applyProtection="1">
      <alignment horizontal="center" vertical="center"/>
      <protection hidden="1"/>
    </xf>
    <xf numFmtId="177" fontId="2" fillId="3" borderId="58" xfId="0" applyNumberFormat="1" applyFont="1" applyFill="1" applyBorder="1" applyAlignment="1" applyProtection="1">
      <alignment horizontal="center" vertical="center"/>
      <protection hidden="1"/>
    </xf>
    <xf numFmtId="177" fontId="2" fillId="3" borderId="6" xfId="0" applyNumberFormat="1" applyFont="1" applyFill="1" applyBorder="1" applyAlignment="1" applyProtection="1">
      <alignment horizontal="center" vertical="center"/>
      <protection hidden="1"/>
    </xf>
    <xf numFmtId="0" fontId="2" fillId="3" borderId="59" xfId="0" applyFont="1" applyFill="1" applyBorder="1" applyAlignment="1" applyProtection="1">
      <alignment horizontal="center" vertical="center"/>
      <protection hidden="1"/>
    </xf>
    <xf numFmtId="0" fontId="2" fillId="3" borderId="68" xfId="0" applyFont="1" applyFill="1" applyBorder="1" applyAlignment="1" applyProtection="1">
      <alignment horizontal="center" vertical="center"/>
      <protection hidden="1"/>
    </xf>
    <xf numFmtId="0" fontId="2" fillId="3" borderId="114" xfId="0" applyFont="1" applyFill="1" applyBorder="1" applyAlignment="1" applyProtection="1">
      <alignment horizontal="center" vertical="center"/>
      <protection hidden="1"/>
    </xf>
    <xf numFmtId="0" fontId="2" fillId="7" borderId="0" xfId="0" applyFont="1" applyFill="1" applyAlignment="1" applyProtection="1">
      <alignment horizontal="center" vertical="center"/>
      <protection hidden="1"/>
    </xf>
    <xf numFmtId="0" fontId="2" fillId="0" borderId="0" xfId="0" applyFont="1" applyAlignment="1" applyProtection="1">
      <alignment horizontal="center" vertical="center"/>
      <protection hidden="1"/>
    </xf>
    <xf numFmtId="0" fontId="7" fillId="4" borderId="59" xfId="0" applyFont="1" applyFill="1" applyBorder="1" applyAlignment="1" applyProtection="1">
      <alignment horizontal="left" vertical="center"/>
      <protection hidden="1"/>
    </xf>
    <xf numFmtId="0" fontId="7" fillId="4" borderId="68" xfId="0" applyFont="1" applyFill="1" applyBorder="1" applyAlignment="1" applyProtection="1">
      <alignment horizontal="left" vertical="center"/>
      <protection hidden="1"/>
    </xf>
    <xf numFmtId="0" fontId="2" fillId="4" borderId="49" xfId="0" applyFont="1" applyFill="1" applyBorder="1" applyAlignment="1" applyProtection="1">
      <alignment horizontal="left" vertical="center"/>
      <protection hidden="1"/>
    </xf>
    <xf numFmtId="0" fontId="2" fillId="0" borderId="137" xfId="0" applyFont="1" applyBorder="1" applyAlignment="1" applyProtection="1">
      <alignment horizontal="left" vertical="center"/>
      <protection hidden="1"/>
    </xf>
    <xf numFmtId="177" fontId="2" fillId="4" borderId="141" xfId="0" applyNumberFormat="1" applyFont="1" applyFill="1" applyBorder="1" applyProtection="1">
      <alignment vertical="center"/>
      <protection hidden="1"/>
    </xf>
    <xf numFmtId="0" fontId="2" fillId="4" borderId="42" xfId="0" applyFont="1" applyFill="1" applyBorder="1" applyAlignment="1" applyProtection="1">
      <alignment horizontal="left" vertical="center"/>
      <protection hidden="1"/>
    </xf>
    <xf numFmtId="0" fontId="2" fillId="0" borderId="2" xfId="0" applyFont="1" applyBorder="1" applyAlignment="1" applyProtection="1">
      <alignment horizontal="left" vertical="center"/>
      <protection hidden="1"/>
    </xf>
    <xf numFmtId="177" fontId="2" fillId="4" borderId="125" xfId="0" applyNumberFormat="1" applyFont="1" applyFill="1" applyBorder="1" applyProtection="1">
      <alignment vertical="center"/>
      <protection hidden="1"/>
    </xf>
    <xf numFmtId="0" fontId="2" fillId="0" borderId="132" xfId="0" applyFont="1" applyBorder="1" applyAlignment="1" applyProtection="1">
      <alignment horizontal="left" vertical="center"/>
      <protection hidden="1"/>
    </xf>
    <xf numFmtId="177" fontId="2" fillId="4" borderId="133" xfId="0" applyNumberFormat="1" applyFont="1" applyFill="1" applyBorder="1" applyProtection="1">
      <alignment vertical="center"/>
      <protection hidden="1"/>
    </xf>
    <xf numFmtId="0" fontId="2" fillId="4" borderId="52" xfId="0" applyFont="1" applyFill="1" applyBorder="1" applyAlignment="1" applyProtection="1">
      <alignment horizontal="left" vertical="center"/>
      <protection hidden="1"/>
    </xf>
    <xf numFmtId="177" fontId="2" fillId="4" borderId="126" xfId="0" applyNumberFormat="1" applyFont="1" applyFill="1" applyBorder="1" applyProtection="1">
      <alignment vertical="center"/>
      <protection hidden="1"/>
    </xf>
    <xf numFmtId="0" fontId="2" fillId="4" borderId="25" xfId="0" applyFont="1" applyFill="1" applyBorder="1" applyAlignment="1" applyProtection="1">
      <alignment horizontal="left" vertical="center"/>
      <protection hidden="1"/>
    </xf>
    <xf numFmtId="0" fontId="25" fillId="0" borderId="130" xfId="0" applyFont="1" applyBorder="1" applyAlignment="1" applyProtection="1">
      <alignment horizontal="right" vertical="center"/>
      <protection hidden="1"/>
    </xf>
    <xf numFmtId="177" fontId="2" fillId="4" borderId="131" xfId="0" applyNumberFormat="1" applyFont="1" applyFill="1" applyBorder="1" applyProtection="1">
      <alignment vertical="center"/>
      <protection hidden="1"/>
    </xf>
    <xf numFmtId="0" fontId="2" fillId="4" borderId="53" xfId="0" applyFont="1" applyFill="1" applyBorder="1" applyAlignment="1" applyProtection="1">
      <alignment horizontal="left" vertical="center"/>
      <protection hidden="1"/>
    </xf>
    <xf numFmtId="177" fontId="2" fillId="4" borderId="62" xfId="0" applyNumberFormat="1" applyFont="1" applyFill="1" applyBorder="1" applyProtection="1">
      <alignment vertical="center"/>
      <protection hidden="1"/>
    </xf>
    <xf numFmtId="0" fontId="7" fillId="0" borderId="65" xfId="0" applyFont="1" applyBorder="1" applyAlignment="1" applyProtection="1">
      <alignment horizontal="left" vertical="center"/>
      <protection hidden="1"/>
    </xf>
    <xf numFmtId="0" fontId="7" fillId="0" borderId="69" xfId="0" applyFont="1" applyBorder="1" applyAlignment="1" applyProtection="1">
      <alignment horizontal="left" vertical="center"/>
      <protection hidden="1"/>
    </xf>
    <xf numFmtId="0" fontId="7" fillId="0" borderId="123" xfId="0" applyFont="1" applyBorder="1" applyAlignment="1" applyProtection="1">
      <alignment horizontal="left" vertical="center"/>
      <protection hidden="1"/>
    </xf>
    <xf numFmtId="0" fontId="7" fillId="0" borderId="65" xfId="0" applyFont="1" applyBorder="1" applyProtection="1">
      <alignment vertical="center"/>
      <protection hidden="1"/>
    </xf>
    <xf numFmtId="0" fontId="7" fillId="0" borderId="69" xfId="0" applyFont="1" applyBorder="1" applyProtection="1">
      <alignment vertical="center"/>
      <protection hidden="1"/>
    </xf>
    <xf numFmtId="0" fontId="7" fillId="0" borderId="123" xfId="0" applyFont="1" applyBorder="1" applyProtection="1">
      <alignment vertical="center"/>
      <protection hidden="1"/>
    </xf>
    <xf numFmtId="0" fontId="7" fillId="0" borderId="102" xfId="0" applyFont="1" applyBorder="1" applyProtection="1">
      <alignment vertical="center"/>
      <protection hidden="1"/>
    </xf>
    <xf numFmtId="0" fontId="7" fillId="0" borderId="104" xfId="0" applyFont="1" applyBorder="1" applyProtection="1">
      <alignment vertical="center"/>
      <protection hidden="1"/>
    </xf>
    <xf numFmtId="0" fontId="7" fillId="0" borderId="67" xfId="0" applyFont="1" applyBorder="1" applyAlignment="1" applyProtection="1">
      <alignment horizontal="left" vertical="center"/>
      <protection hidden="1"/>
    </xf>
    <xf numFmtId="0" fontId="7" fillId="0" borderId="70" xfId="0" applyFont="1" applyBorder="1" applyAlignment="1" applyProtection="1">
      <alignment horizontal="left" vertical="center"/>
      <protection hidden="1"/>
    </xf>
    <xf numFmtId="0" fontId="7" fillId="0" borderId="124" xfId="0" applyFont="1" applyBorder="1" applyAlignment="1" applyProtection="1">
      <alignment horizontal="left" vertical="center"/>
      <protection hidden="1"/>
    </xf>
    <xf numFmtId="177" fontId="2" fillId="0" borderId="143" xfId="0" applyNumberFormat="1" applyFont="1" applyBorder="1" applyProtection="1">
      <alignment vertical="center"/>
      <protection locked="0" hidden="1"/>
    </xf>
    <xf numFmtId="0" fontId="4" fillId="0" borderId="60" xfId="0" applyFont="1" applyBorder="1" applyAlignment="1" applyProtection="1">
      <alignment horizontal="left" vertical="center" wrapText="1"/>
      <protection locked="0" hidden="1"/>
    </xf>
    <xf numFmtId="177" fontId="2" fillId="0" borderId="117" xfId="0" applyNumberFormat="1" applyFont="1" applyBorder="1" applyProtection="1">
      <alignment vertical="center"/>
      <protection locked="0" hidden="1"/>
    </xf>
    <xf numFmtId="0" fontId="4" fillId="0" borderId="90" xfId="0" applyFont="1" applyBorder="1" applyAlignment="1" applyProtection="1">
      <alignment horizontal="left" vertical="center" wrapText="1"/>
      <protection locked="0" hidden="1"/>
    </xf>
    <xf numFmtId="0" fontId="4" fillId="0" borderId="93" xfId="0" applyFont="1" applyBorder="1" applyAlignment="1" applyProtection="1">
      <alignment horizontal="left" vertical="center" wrapText="1"/>
      <protection locked="0" hidden="1"/>
    </xf>
    <xf numFmtId="0" fontId="4" fillId="0" borderId="134" xfId="0" applyFont="1" applyBorder="1" applyAlignment="1" applyProtection="1">
      <alignment horizontal="left" vertical="center" wrapText="1"/>
      <protection locked="0" hidden="1"/>
    </xf>
    <xf numFmtId="0" fontId="4" fillId="0" borderId="61" xfId="0" applyFont="1" applyBorder="1" applyAlignment="1" applyProtection="1">
      <alignment horizontal="left" vertical="center" wrapText="1"/>
      <protection locked="0" hidden="1"/>
    </xf>
    <xf numFmtId="177" fontId="2" fillId="0" borderId="144" xfId="0" applyNumberFormat="1" applyFont="1" applyBorder="1" applyProtection="1">
      <alignment vertical="center"/>
      <protection locked="0" hidden="1"/>
    </xf>
    <xf numFmtId="0" fontId="4" fillId="0" borderId="97" xfId="0" applyFont="1" applyBorder="1" applyAlignment="1" applyProtection="1">
      <alignment horizontal="left" vertical="center" wrapText="1"/>
      <protection locked="0" hidden="1"/>
    </xf>
    <xf numFmtId="0" fontId="4" fillId="0" borderId="98" xfId="0" applyFont="1" applyBorder="1" applyAlignment="1" applyProtection="1">
      <alignment horizontal="left" vertical="center" wrapText="1"/>
      <protection locked="0" hidden="1"/>
    </xf>
    <xf numFmtId="0" fontId="4" fillId="0" borderId="127" xfId="0" applyFont="1" applyBorder="1" applyAlignment="1" applyProtection="1">
      <alignment horizontal="left" vertical="center" wrapText="1"/>
      <protection locked="0" hidden="1"/>
    </xf>
    <xf numFmtId="0" fontId="4" fillId="0" borderId="135" xfId="0" applyFont="1" applyBorder="1" applyAlignment="1" applyProtection="1">
      <alignment horizontal="left" vertical="center" wrapText="1"/>
      <protection locked="0" hidden="1"/>
    </xf>
    <xf numFmtId="0" fontId="4" fillId="0" borderId="99" xfId="0" applyFont="1" applyBorder="1" applyAlignment="1" applyProtection="1">
      <alignment horizontal="left" vertical="center" wrapText="1"/>
      <protection locked="0" hidden="1"/>
    </xf>
    <xf numFmtId="0" fontId="4" fillId="0" borderId="128" xfId="0" applyFont="1" applyBorder="1" applyAlignment="1" applyProtection="1">
      <alignment horizontal="left" vertical="center" wrapText="1"/>
      <protection locked="0" hidden="1"/>
    </xf>
    <xf numFmtId="0" fontId="4" fillId="0" borderId="129" xfId="0" applyFont="1" applyBorder="1" applyAlignment="1" applyProtection="1">
      <alignment horizontal="left" vertical="center" wrapText="1"/>
      <protection locked="0" hidden="1"/>
    </xf>
    <xf numFmtId="177" fontId="2" fillId="0" borderId="88" xfId="0" applyNumberFormat="1" applyFont="1" applyBorder="1" applyProtection="1">
      <alignment vertical="center"/>
      <protection locked="0" hidden="1"/>
    </xf>
    <xf numFmtId="0" fontId="4" fillId="0" borderId="63" xfId="0" applyFont="1" applyBorder="1" applyAlignment="1" applyProtection="1">
      <alignment horizontal="left" vertical="center" wrapText="1"/>
      <protection locked="0" hidden="1"/>
    </xf>
    <xf numFmtId="0" fontId="4" fillId="0" borderId="100" xfId="0" applyFont="1" applyBorder="1" applyAlignment="1" applyProtection="1">
      <alignment horizontal="left" vertical="center" wrapText="1"/>
      <protection locked="0" hidden="1"/>
    </xf>
    <xf numFmtId="0" fontId="2" fillId="6" borderId="0" xfId="0" applyFont="1" applyFill="1" applyAlignment="1" applyProtection="1">
      <alignment horizontal="left" vertical="center"/>
      <protection hidden="1"/>
    </xf>
    <xf numFmtId="177" fontId="2" fillId="0" borderId="119" xfId="0" applyNumberFormat="1" applyFont="1" applyBorder="1" applyProtection="1">
      <alignment vertical="center"/>
      <protection locked="0" hidden="1"/>
    </xf>
    <xf numFmtId="177" fontId="2" fillId="0" borderId="121" xfId="0" applyNumberFormat="1" applyFont="1" applyBorder="1" applyProtection="1">
      <alignment vertical="center"/>
      <protection locked="0" hidden="1"/>
    </xf>
    <xf numFmtId="0" fontId="29" fillId="0" borderId="11" xfId="0" applyFont="1" applyBorder="1" applyAlignment="1">
      <alignment horizontal="center" vertical="center" shrinkToFit="1"/>
    </xf>
    <xf numFmtId="0" fontId="29" fillId="0" borderId="1" xfId="0" applyFont="1" applyBorder="1" applyAlignment="1">
      <alignment horizontal="center" vertical="center" shrinkToFit="1"/>
    </xf>
    <xf numFmtId="0" fontId="29" fillId="0" borderId="26" xfId="0" applyFont="1" applyBorder="1" applyAlignment="1">
      <alignment horizontal="center" vertical="center" shrinkToFit="1"/>
    </xf>
    <xf numFmtId="0" fontId="29" fillId="0" borderId="3" xfId="0" applyFont="1" applyBorder="1" applyAlignment="1">
      <alignment horizontal="center" vertical="center" shrinkToFit="1"/>
    </xf>
    <xf numFmtId="0" fontId="29" fillId="0" borderId="18" xfId="0" applyFont="1" applyBorder="1" applyAlignment="1">
      <alignment horizontal="center" vertical="center" shrinkToFit="1"/>
    </xf>
    <xf numFmtId="0" fontId="25" fillId="0" borderId="2" xfId="0" applyFont="1" applyBorder="1" applyAlignment="1" applyProtection="1">
      <alignment horizontal="right"/>
      <protection hidden="1"/>
    </xf>
    <xf numFmtId="0" fontId="24" fillId="0" borderId="2" xfId="0" applyFont="1" applyBorder="1" applyAlignment="1" applyProtection="1">
      <alignment horizontal="right" vertical="top"/>
      <protection hidden="1"/>
    </xf>
    <xf numFmtId="177" fontId="31" fillId="0" borderId="89" xfId="0" applyNumberFormat="1" applyFont="1" applyBorder="1" applyProtection="1">
      <alignment vertical="center"/>
      <protection hidden="1"/>
    </xf>
    <xf numFmtId="0" fontId="32" fillId="0" borderId="0" xfId="0" applyFont="1" applyAlignment="1" applyProtection="1">
      <alignment horizontal="left" vertical="center"/>
      <protection hidden="1"/>
    </xf>
    <xf numFmtId="0" fontId="33" fillId="0" borderId="0" xfId="0" applyFont="1" applyAlignment="1" applyProtection="1">
      <alignment horizontal="left" vertical="center"/>
      <protection hidden="1"/>
    </xf>
    <xf numFmtId="177" fontId="33" fillId="0" borderId="0" xfId="0" applyNumberFormat="1" applyFont="1" applyAlignment="1" applyProtection="1">
      <alignment horizontal="left" vertical="center"/>
      <protection hidden="1"/>
    </xf>
    <xf numFmtId="0" fontId="2" fillId="0" borderId="137" xfId="0" applyFont="1" applyBorder="1" applyAlignment="1" applyProtection="1">
      <alignment horizontal="left" vertical="top"/>
      <protection hidden="1"/>
    </xf>
    <xf numFmtId="0" fontId="2" fillId="0" borderId="132" xfId="0" applyFont="1" applyBorder="1" applyAlignment="1" applyProtection="1">
      <alignment horizontal="left" vertical="top"/>
      <protection hidden="1"/>
    </xf>
    <xf numFmtId="0" fontId="2" fillId="0" borderId="57" xfId="0" applyFont="1" applyBorder="1" applyAlignment="1" applyProtection="1">
      <alignment horizontal="left" vertical="top"/>
      <protection hidden="1"/>
    </xf>
    <xf numFmtId="0" fontId="22" fillId="0" borderId="110" xfId="0" applyFont="1" applyBorder="1" applyAlignment="1" applyProtection="1">
      <alignment horizontal="center" vertical="center"/>
      <protection locked="0"/>
    </xf>
    <xf numFmtId="0" fontId="22" fillId="0" borderId="111" xfId="0" applyFont="1" applyBorder="1" applyAlignment="1" applyProtection="1">
      <alignment horizontal="center" vertical="center"/>
      <protection locked="0"/>
    </xf>
    <xf numFmtId="0" fontId="22" fillId="0" borderId="112" xfId="0" applyFont="1" applyBorder="1" applyAlignment="1" applyProtection="1">
      <alignment horizontal="center" vertical="center"/>
      <protection locked="0"/>
    </xf>
    <xf numFmtId="0" fontId="23" fillId="0" borderId="110" xfId="0" applyFont="1" applyBorder="1" applyAlignment="1">
      <alignment horizontal="center" vertical="center"/>
    </xf>
    <xf numFmtId="0" fontId="23" fillId="0" borderId="111" xfId="0" applyFont="1" applyBorder="1" applyAlignment="1">
      <alignment horizontal="center" vertical="center"/>
    </xf>
    <xf numFmtId="0" fontId="23" fillId="0" borderId="112" xfId="0" applyFont="1" applyBorder="1" applyAlignment="1">
      <alignment horizontal="center" vertical="center"/>
    </xf>
    <xf numFmtId="0" fontId="2" fillId="0" borderId="12" xfId="0" applyFont="1" applyBorder="1" applyAlignment="1" applyProtection="1">
      <alignment horizontal="left" vertical="center" wrapText="1"/>
      <protection locked="0"/>
    </xf>
    <xf numFmtId="0" fontId="2" fillId="0" borderId="13" xfId="0" applyFont="1" applyBorder="1" applyAlignment="1" applyProtection="1">
      <alignment horizontal="left" vertical="center" wrapText="1"/>
      <protection locked="0"/>
    </xf>
    <xf numFmtId="0" fontId="2" fillId="0" borderId="14" xfId="0" applyFont="1" applyBorder="1" applyAlignment="1" applyProtection="1">
      <alignment horizontal="left" vertical="center" wrapText="1"/>
      <protection locked="0"/>
    </xf>
    <xf numFmtId="176" fontId="2" fillId="0" borderId="5" xfId="0" applyNumberFormat="1" applyFont="1" applyBorder="1" applyAlignment="1">
      <alignment horizontal="center" vertical="center"/>
    </xf>
    <xf numFmtId="176" fontId="2" fillId="0" borderId="6" xfId="0" applyNumberFormat="1" applyFont="1" applyBorder="1" applyAlignment="1">
      <alignment horizontal="center" vertical="center"/>
    </xf>
    <xf numFmtId="182" fontId="2" fillId="0" borderId="6" xfId="0" applyNumberFormat="1" applyFont="1" applyBorder="1" applyAlignment="1" applyProtection="1">
      <alignment horizontal="center" vertical="center"/>
      <protection hidden="1"/>
    </xf>
    <xf numFmtId="180" fontId="2" fillId="0" borderId="6" xfId="0" applyNumberFormat="1" applyFont="1" applyBorder="1" applyAlignment="1" applyProtection="1">
      <alignment horizontal="center" vertical="center"/>
      <protection hidden="1"/>
    </xf>
    <xf numFmtId="180" fontId="2" fillId="0" borderId="15" xfId="0" applyNumberFormat="1" applyFont="1" applyBorder="1" applyAlignment="1" applyProtection="1">
      <alignment horizontal="center" vertical="center"/>
      <protection hidden="1"/>
    </xf>
    <xf numFmtId="0" fontId="21" fillId="5" borderId="0" xfId="0" applyFont="1" applyFill="1" applyAlignment="1">
      <alignment horizontal="left" vertical="center"/>
    </xf>
    <xf numFmtId="0" fontId="21" fillId="5" borderId="113" xfId="0" applyFont="1" applyFill="1" applyBorder="1" applyAlignment="1">
      <alignment horizontal="left" vertical="center"/>
    </xf>
    <xf numFmtId="0" fontId="2" fillId="0" borderId="39" xfId="0" applyFont="1" applyBorder="1" applyAlignment="1" applyProtection="1">
      <alignment horizontal="left" vertical="center" wrapText="1"/>
      <protection locked="0"/>
    </xf>
    <xf numFmtId="0" fontId="2" fillId="0" borderId="40" xfId="0" applyFont="1" applyBorder="1" applyAlignment="1" applyProtection="1">
      <alignment horizontal="left" vertical="center" wrapText="1"/>
      <protection locked="0"/>
    </xf>
    <xf numFmtId="0" fontId="2" fillId="0" borderId="41" xfId="0" applyFont="1" applyBorder="1" applyAlignment="1" applyProtection="1">
      <alignment horizontal="left" vertical="center" wrapText="1"/>
      <protection locked="0"/>
    </xf>
    <xf numFmtId="0" fontId="2" fillId="0" borderId="19" xfId="0" applyFont="1" applyBorder="1" applyAlignment="1" applyProtection="1">
      <alignment horizontal="left" vertical="center"/>
      <protection locked="0"/>
    </xf>
    <xf numFmtId="0" fontId="2" fillId="0" borderId="20" xfId="0" applyFont="1" applyBorder="1" applyAlignment="1" applyProtection="1">
      <alignment horizontal="left" vertical="center"/>
      <protection locked="0"/>
    </xf>
    <xf numFmtId="0" fontId="2" fillId="0" borderId="21" xfId="0" applyFont="1" applyBorder="1" applyAlignment="1" applyProtection="1">
      <alignment horizontal="left" vertical="center"/>
      <protection locked="0"/>
    </xf>
    <xf numFmtId="0" fontId="3" fillId="0" borderId="0" xfId="0" applyFont="1" applyAlignment="1">
      <alignment horizontal="left" vertical="top" wrapText="1"/>
    </xf>
    <xf numFmtId="0" fontId="2" fillId="0" borderId="37" xfId="0" applyFont="1" applyBorder="1" applyAlignment="1">
      <alignment horizontal="center" vertical="center"/>
    </xf>
    <xf numFmtId="0" fontId="2" fillId="0" borderId="42" xfId="0" applyFont="1" applyBorder="1" applyAlignment="1">
      <alignment horizontal="center" vertical="center"/>
    </xf>
    <xf numFmtId="0" fontId="2" fillId="0" borderId="23" xfId="0" applyFont="1" applyBorder="1" applyAlignment="1">
      <alignment horizontal="center" vertical="center"/>
    </xf>
    <xf numFmtId="0" fontId="29" fillId="0" borderId="38" xfId="0" applyFont="1" applyBorder="1" applyAlignment="1">
      <alignment horizontal="center" vertical="center" shrinkToFit="1"/>
    </xf>
    <xf numFmtId="0" fontId="29" fillId="0" borderId="2" xfId="0" applyFont="1" applyBorder="1" applyAlignment="1">
      <alignment horizontal="center" vertical="center" shrinkToFit="1"/>
    </xf>
    <xf numFmtId="0" fontId="29" fillId="0" borderId="24" xfId="0" applyFont="1" applyBorder="1" applyAlignment="1">
      <alignment horizontal="center" vertical="center" shrinkToFit="1"/>
    </xf>
    <xf numFmtId="0" fontId="2" fillId="0" borderId="43" xfId="0" applyFont="1" applyBorder="1" applyAlignment="1" applyProtection="1">
      <alignment horizontal="left" vertical="center"/>
      <protection locked="0"/>
    </xf>
    <xf numFmtId="0" fontId="0" fillId="0" borderId="44" xfId="0" applyBorder="1" applyAlignment="1" applyProtection="1">
      <alignment horizontal="left" vertical="center"/>
      <protection locked="0"/>
    </xf>
    <xf numFmtId="0" fontId="0" fillId="0" borderId="45" xfId="0" applyBorder="1" applyAlignment="1" applyProtection="1">
      <alignment horizontal="left" vertical="center"/>
      <protection locked="0"/>
    </xf>
    <xf numFmtId="0" fontId="2" fillId="0" borderId="27" xfId="0" applyFont="1" applyBorder="1" applyAlignment="1" applyProtection="1">
      <alignment horizontal="left" vertical="center"/>
      <protection locked="0"/>
    </xf>
    <xf numFmtId="0" fontId="0" fillId="0" borderId="28" xfId="0" applyBorder="1" applyAlignment="1" applyProtection="1">
      <alignment horizontal="left" vertical="center"/>
      <protection locked="0"/>
    </xf>
    <xf numFmtId="0" fontId="0" fillId="0" borderId="29" xfId="0" applyBorder="1" applyAlignment="1" applyProtection="1">
      <alignment horizontal="left" vertical="center"/>
      <protection locked="0"/>
    </xf>
    <xf numFmtId="0" fontId="2" fillId="0" borderId="37" xfId="0" applyFont="1" applyBorder="1" applyAlignment="1">
      <alignment horizontal="center" vertical="center" wrapText="1"/>
    </xf>
    <xf numFmtId="0" fontId="2" fillId="0" borderId="25" xfId="0" applyFont="1" applyBorder="1" applyAlignment="1">
      <alignment horizontal="center" vertical="center"/>
    </xf>
    <xf numFmtId="0" fontId="2" fillId="0" borderId="5" xfId="0" applyFont="1" applyBorder="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2" fillId="0" borderId="15" xfId="0" applyFont="1" applyBorder="1" applyAlignment="1" applyProtection="1">
      <alignment horizontal="left" vertical="center"/>
      <protection locked="0"/>
    </xf>
    <xf numFmtId="0" fontId="2" fillId="0" borderId="33" xfId="0" applyFont="1" applyBorder="1" applyAlignment="1" applyProtection="1">
      <alignment horizontal="center" vertical="center"/>
      <protection locked="0"/>
    </xf>
    <xf numFmtId="0" fontId="2" fillId="0" borderId="28" xfId="0" applyFont="1" applyBorder="1" applyAlignment="1" applyProtection="1">
      <alignment horizontal="center" vertical="center"/>
      <protection locked="0"/>
    </xf>
    <xf numFmtId="0" fontId="2" fillId="0" borderId="34" xfId="0" applyFont="1" applyBorder="1" applyAlignment="1" applyProtection="1">
      <alignment horizontal="center" vertical="center"/>
      <protection locked="0"/>
    </xf>
    <xf numFmtId="0" fontId="2" fillId="0" borderId="35" xfId="0" applyFont="1" applyBorder="1" applyAlignment="1" applyProtection="1">
      <alignment horizontal="center" vertical="center"/>
      <protection locked="0"/>
    </xf>
    <xf numFmtId="0" fontId="2" fillId="0" borderId="31" xfId="0" applyFont="1" applyBorder="1" applyAlignment="1" applyProtection="1">
      <alignment horizontal="center" vertical="center"/>
      <protection locked="0"/>
    </xf>
    <xf numFmtId="0" fontId="2" fillId="0" borderId="36" xfId="0" applyFont="1" applyBorder="1" applyAlignment="1" applyProtection="1">
      <alignment horizontal="center" vertical="center"/>
      <protection locked="0"/>
    </xf>
    <xf numFmtId="0" fontId="2" fillId="0" borderId="32"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4" fillId="0" borderId="0" xfId="0" applyFont="1" applyAlignment="1" applyProtection="1">
      <alignment horizontal="left" vertical="top"/>
      <protection hidden="1"/>
    </xf>
    <xf numFmtId="177" fontId="5" fillId="0" borderId="64" xfId="0" applyNumberFormat="1" applyFont="1" applyBorder="1" applyProtection="1">
      <alignment vertical="center"/>
      <protection locked="0" hidden="1"/>
    </xf>
    <xf numFmtId="177" fontId="5" fillId="0" borderId="103" xfId="0" applyNumberFormat="1" applyFont="1" applyBorder="1" applyProtection="1">
      <alignment vertical="center"/>
      <protection locked="0" hidden="1"/>
    </xf>
    <xf numFmtId="0" fontId="30" fillId="0" borderId="53" xfId="0" applyFont="1" applyBorder="1" applyAlignment="1" applyProtection="1">
      <alignment horizontal="left" vertical="center" shrinkToFit="1"/>
      <protection hidden="1"/>
    </xf>
    <xf numFmtId="0" fontId="30" fillId="0" borderId="101" xfId="0" applyFont="1" applyBorder="1" applyAlignment="1" applyProtection="1">
      <alignment horizontal="left" vertical="center" shrinkToFit="1"/>
      <protection hidden="1"/>
    </xf>
    <xf numFmtId="0" fontId="5" fillId="0" borderId="71" xfId="0" applyFont="1" applyBorder="1" applyAlignment="1" applyProtection="1">
      <alignment horizontal="center" vertical="center" wrapText="1"/>
      <protection hidden="1"/>
    </xf>
    <xf numFmtId="0" fontId="5" fillId="0" borderId="72" xfId="0" applyFont="1" applyBorder="1" applyAlignment="1" applyProtection="1">
      <alignment horizontal="center" vertical="center"/>
      <protection hidden="1"/>
    </xf>
    <xf numFmtId="0" fontId="5" fillId="0" borderId="54" xfId="0" applyFont="1" applyBorder="1" applyAlignment="1" applyProtection="1">
      <alignment horizontal="left" vertical="center" wrapText="1"/>
      <protection hidden="1"/>
    </xf>
    <xf numFmtId="0" fontId="5" fillId="0" borderId="55" xfId="0" applyFont="1" applyBorder="1" applyAlignment="1" applyProtection="1">
      <alignment horizontal="left" vertical="center" wrapText="1"/>
      <protection hidden="1"/>
    </xf>
    <xf numFmtId="0" fontId="14" fillId="0" borderId="0" xfId="0" applyFont="1" applyAlignment="1" applyProtection="1">
      <alignment horizontal="left" vertical="center"/>
      <protection hidden="1"/>
    </xf>
    <xf numFmtId="181" fontId="6" fillId="0" borderId="0" xfId="0" applyNumberFormat="1" applyFont="1" applyAlignment="1" applyProtection="1">
      <alignment horizontal="left" vertical="center"/>
      <protection hidden="1"/>
    </xf>
    <xf numFmtId="0" fontId="2" fillId="0" borderId="142" xfId="0" applyFont="1" applyBorder="1" applyAlignment="1" applyProtection="1">
      <alignment horizontal="right" vertical="center"/>
      <protection hidden="1"/>
    </xf>
    <xf numFmtId="0" fontId="2" fillId="3" borderId="47" xfId="0" applyFont="1" applyFill="1" applyBorder="1" applyAlignment="1" applyProtection="1">
      <alignment horizontal="center" vertical="center"/>
      <protection hidden="1"/>
    </xf>
    <xf numFmtId="0" fontId="2" fillId="3" borderId="48" xfId="0" applyFont="1" applyFill="1" applyBorder="1" applyAlignment="1" applyProtection="1">
      <alignment horizontal="center" vertical="center"/>
      <protection hidden="1"/>
    </xf>
    <xf numFmtId="178" fontId="2" fillId="3" borderId="11" xfId="0" applyNumberFormat="1" applyFont="1" applyFill="1" applyBorder="1" applyAlignment="1" applyProtection="1">
      <alignment horizontal="center" vertical="center"/>
      <protection hidden="1"/>
    </xf>
    <xf numFmtId="5" fontId="2" fillId="3" borderId="11" xfId="0" applyNumberFormat="1" applyFont="1" applyFill="1" applyBorder="1" applyAlignment="1" applyProtection="1">
      <alignment horizontal="center" vertical="center"/>
      <protection hidden="1"/>
    </xf>
    <xf numFmtId="178" fontId="2" fillId="3" borderId="12" xfId="0" applyNumberFormat="1" applyFont="1" applyFill="1" applyBorder="1" applyAlignment="1" applyProtection="1">
      <alignment horizontal="center" vertical="center"/>
      <protection hidden="1"/>
    </xf>
    <xf numFmtId="5" fontId="2" fillId="3" borderId="51" xfId="0" applyNumberFormat="1" applyFont="1" applyFill="1" applyBorder="1" applyAlignment="1" applyProtection="1">
      <alignment horizontal="center" vertical="center"/>
      <protection hidden="1"/>
    </xf>
    <xf numFmtId="0" fontId="2" fillId="3" borderId="52" xfId="0" applyFont="1" applyFill="1" applyBorder="1" applyAlignment="1" applyProtection="1">
      <alignment horizontal="center" vertical="center"/>
      <protection hidden="1"/>
    </xf>
    <xf numFmtId="0" fontId="2" fillId="3" borderId="9" xfId="0" applyFont="1" applyFill="1" applyBorder="1" applyAlignment="1" applyProtection="1">
      <alignment horizontal="center" vertical="center"/>
      <protection hidden="1"/>
    </xf>
    <xf numFmtId="0" fontId="5" fillId="4" borderId="77" xfId="0" applyFont="1" applyFill="1" applyBorder="1" applyAlignment="1" applyProtection="1">
      <alignment horizontal="left" vertical="center"/>
      <protection hidden="1"/>
    </xf>
    <xf numFmtId="0" fontId="5" fillId="4" borderId="145" xfId="0" applyFont="1" applyFill="1" applyBorder="1" applyAlignment="1" applyProtection="1">
      <alignment horizontal="left" vertical="center"/>
      <protection hidden="1"/>
    </xf>
    <xf numFmtId="0" fontId="4" fillId="0" borderId="48" xfId="0" applyFont="1" applyBorder="1" applyAlignment="1" applyProtection="1">
      <alignment horizontal="left" vertical="center"/>
      <protection hidden="1"/>
    </xf>
    <xf numFmtId="0" fontId="13" fillId="0" borderId="0" xfId="0" applyFont="1" applyAlignment="1" applyProtection="1">
      <alignment horizontal="left" vertical="center" wrapText="1"/>
      <protection hidden="1"/>
    </xf>
    <xf numFmtId="0" fontId="5" fillId="0" borderId="47" xfId="0" applyFont="1" applyBorder="1" applyAlignment="1" applyProtection="1">
      <alignment horizontal="center" vertical="center" wrapText="1"/>
      <protection hidden="1"/>
    </xf>
    <xf numFmtId="0" fontId="5" fillId="0" borderId="73" xfId="0" applyFont="1" applyBorder="1" applyAlignment="1" applyProtection="1">
      <alignment horizontal="center" vertical="center" wrapText="1"/>
      <protection hidden="1"/>
    </xf>
    <xf numFmtId="0" fontId="5" fillId="0" borderId="50" xfId="0" applyFont="1" applyBorder="1" applyAlignment="1" applyProtection="1">
      <alignment horizontal="center" vertical="center" wrapText="1"/>
      <protection hidden="1"/>
    </xf>
    <xf numFmtId="0" fontId="5" fillId="0" borderId="74" xfId="0" applyFont="1" applyBorder="1" applyAlignment="1" applyProtection="1">
      <alignment horizontal="center" vertical="center" wrapText="1"/>
      <protection hidden="1"/>
    </xf>
    <xf numFmtId="177" fontId="5" fillId="0" borderId="81" xfId="0" applyNumberFormat="1" applyFont="1" applyBorder="1" applyProtection="1">
      <alignment vertical="center"/>
      <protection hidden="1"/>
    </xf>
    <xf numFmtId="177" fontId="5" fillId="0" borderId="105" xfId="0" applyNumberFormat="1" applyFont="1" applyBorder="1" applyProtection="1">
      <alignment vertical="center"/>
      <protection hidden="1"/>
    </xf>
    <xf numFmtId="0" fontId="2" fillId="3" borderId="109" xfId="0" applyFont="1" applyFill="1" applyBorder="1" applyAlignment="1" applyProtection="1">
      <alignment horizontal="center" vertical="center"/>
      <protection hidden="1"/>
    </xf>
    <xf numFmtId="0" fontId="2" fillId="3" borderId="87" xfId="0" applyFont="1" applyFill="1" applyBorder="1" applyAlignment="1" applyProtection="1">
      <alignment horizontal="center" vertical="center"/>
      <protection hidden="1"/>
    </xf>
    <xf numFmtId="0" fontId="5" fillId="0" borderId="53" xfId="0" applyFont="1" applyBorder="1" applyAlignment="1" applyProtection="1">
      <alignment horizontal="center" vertical="center" wrapText="1"/>
      <protection hidden="1"/>
    </xf>
    <xf numFmtId="0" fontId="5" fillId="0" borderId="101" xfId="0" applyFont="1" applyBorder="1" applyAlignment="1" applyProtection="1">
      <alignment horizontal="center" vertical="center" wrapText="1"/>
      <protection hidden="1"/>
    </xf>
    <xf numFmtId="179" fontId="5" fillId="0" borderId="86" xfId="0" applyNumberFormat="1" applyFont="1" applyBorder="1" applyProtection="1">
      <alignment vertical="center"/>
      <protection hidden="1"/>
    </xf>
    <xf numFmtId="179" fontId="5" fillId="0" borderId="107" xfId="0" applyNumberFormat="1" applyFont="1" applyBorder="1" applyProtection="1">
      <alignment vertical="center"/>
      <protection hidden="1"/>
    </xf>
    <xf numFmtId="0" fontId="4" fillId="0" borderId="48" xfId="0" applyFont="1" applyBorder="1" applyAlignment="1" applyProtection="1">
      <alignment horizontal="left" vertical="top" wrapText="1"/>
      <protection hidden="1"/>
    </xf>
    <xf numFmtId="5" fontId="2" fillId="3" borderId="12" xfId="0" applyNumberFormat="1" applyFont="1" applyFill="1" applyBorder="1" applyAlignment="1" applyProtection="1">
      <alignment horizontal="center" vertical="center"/>
      <protection hidden="1"/>
    </xf>
    <xf numFmtId="0" fontId="4" fillId="0" borderId="48" xfId="0" applyFont="1" applyBorder="1" applyAlignment="1" applyProtection="1">
      <alignment horizontal="left"/>
      <protection hidden="1"/>
    </xf>
    <xf numFmtId="0" fontId="4" fillId="0" borderId="0" xfId="0" applyFont="1" applyAlignment="1" applyProtection="1">
      <alignment horizontal="left" vertical="center"/>
      <protection hidden="1"/>
    </xf>
    <xf numFmtId="0" fontId="4" fillId="0" borderId="0" xfId="0" applyFont="1" applyAlignment="1" applyProtection="1">
      <alignment horizontal="left" vertical="top" wrapText="1"/>
      <protection hidden="1"/>
    </xf>
    <xf numFmtId="0" fontId="4" fillId="0" borderId="0" xfId="0" applyFont="1" applyAlignment="1" applyProtection="1">
      <alignment horizontal="left" vertical="top"/>
      <protection locked="0"/>
    </xf>
    <xf numFmtId="0" fontId="4" fillId="0" borderId="0" xfId="0" applyFont="1" applyAlignment="1" applyProtection="1">
      <alignment horizontal="left" vertical="top" wrapText="1"/>
      <protection locked="0"/>
    </xf>
    <xf numFmtId="177" fontId="5" fillId="4" borderId="58" xfId="0" applyNumberFormat="1" applyFont="1" applyFill="1" applyBorder="1" applyAlignment="1" applyProtection="1">
      <alignment vertical="top"/>
      <protection hidden="1"/>
    </xf>
    <xf numFmtId="177" fontId="5" fillId="4" borderId="6" xfId="0" applyNumberFormat="1" applyFont="1" applyFill="1" applyBorder="1" applyAlignment="1" applyProtection="1">
      <alignment vertical="top"/>
      <protection hidden="1"/>
    </xf>
    <xf numFmtId="0" fontId="7" fillId="4" borderId="59" xfId="0" applyFont="1" applyFill="1" applyBorder="1" applyAlignment="1" applyProtection="1">
      <alignment horizontal="left" vertical="top"/>
      <protection hidden="1"/>
    </xf>
    <xf numFmtId="0" fontId="7" fillId="4" borderId="68" xfId="0" applyFont="1" applyFill="1" applyBorder="1" applyAlignment="1" applyProtection="1">
      <alignment horizontal="left" vertical="top"/>
      <protection hidden="1"/>
    </xf>
    <xf numFmtId="177" fontId="2" fillId="4" borderId="141" xfId="0" applyNumberFormat="1" applyFont="1" applyFill="1" applyBorder="1" applyAlignment="1" applyProtection="1">
      <alignment vertical="top"/>
      <protection hidden="1"/>
    </xf>
    <xf numFmtId="177" fontId="2" fillId="0" borderId="143" xfId="0" applyNumberFormat="1" applyFont="1" applyBorder="1" applyAlignment="1" applyProtection="1">
      <alignment vertical="top"/>
      <protection locked="0"/>
    </xf>
    <xf numFmtId="0" fontId="4" fillId="0" borderId="60" xfId="0" applyFont="1" applyBorder="1" applyAlignment="1" applyProtection="1">
      <alignment horizontal="left" vertical="top" wrapText="1"/>
      <protection locked="0"/>
    </xf>
    <xf numFmtId="0" fontId="4" fillId="0" borderId="97" xfId="0" applyFont="1" applyBorder="1" applyAlignment="1" applyProtection="1">
      <alignment horizontal="left" vertical="top" wrapText="1"/>
      <protection locked="0"/>
    </xf>
    <xf numFmtId="177" fontId="2" fillId="4" borderId="125" xfId="0" applyNumberFormat="1" applyFont="1" applyFill="1" applyBorder="1" applyAlignment="1" applyProtection="1">
      <alignment vertical="top"/>
      <protection hidden="1"/>
    </xf>
    <xf numFmtId="177" fontId="2" fillId="0" borderId="117" xfId="0" applyNumberFormat="1" applyFont="1" applyBorder="1" applyAlignment="1" applyProtection="1">
      <alignment vertical="top"/>
      <protection locked="0"/>
    </xf>
    <xf numFmtId="0" fontId="4" fillId="0" borderId="90" xfId="0" applyFont="1" applyBorder="1" applyAlignment="1" applyProtection="1">
      <alignment horizontal="left" vertical="top" wrapText="1"/>
      <protection locked="0"/>
    </xf>
    <xf numFmtId="0" fontId="4" fillId="0" borderId="98" xfId="0" applyFont="1" applyBorder="1" applyAlignment="1" applyProtection="1">
      <alignment horizontal="left" vertical="top" wrapText="1"/>
      <protection locked="0"/>
    </xf>
    <xf numFmtId="0" fontId="4" fillId="0" borderId="93" xfId="0" applyFont="1" applyBorder="1" applyAlignment="1" applyProtection="1">
      <alignment horizontal="left" vertical="top" wrapText="1"/>
      <protection locked="0"/>
    </xf>
    <xf numFmtId="0" fontId="4" fillId="0" borderId="127" xfId="0" applyFont="1" applyBorder="1" applyAlignment="1" applyProtection="1">
      <alignment horizontal="left" vertical="top" wrapText="1"/>
      <protection locked="0"/>
    </xf>
    <xf numFmtId="177" fontId="2" fillId="4" borderId="133" xfId="0" applyNumberFormat="1" applyFont="1" applyFill="1" applyBorder="1" applyAlignment="1" applyProtection="1">
      <alignment vertical="top"/>
      <protection hidden="1"/>
    </xf>
    <xf numFmtId="0" fontId="4" fillId="0" borderId="134" xfId="0" applyFont="1" applyBorder="1" applyAlignment="1" applyProtection="1">
      <alignment horizontal="left" vertical="top" wrapText="1"/>
      <protection locked="0"/>
    </xf>
    <xf numFmtId="0" fontId="4" fillId="0" borderId="135" xfId="0" applyFont="1" applyBorder="1" applyAlignment="1" applyProtection="1">
      <alignment horizontal="left" vertical="top" wrapText="1"/>
      <protection locked="0"/>
    </xf>
    <xf numFmtId="0" fontId="4" fillId="0" borderId="61" xfId="0" applyFont="1" applyBorder="1" applyAlignment="1" applyProtection="1">
      <alignment horizontal="left" vertical="top" wrapText="1"/>
      <protection locked="0"/>
    </xf>
    <xf numFmtId="0" fontId="4" fillId="0" borderId="99" xfId="0" applyFont="1" applyBorder="1" applyAlignment="1" applyProtection="1">
      <alignment horizontal="left" vertical="top" wrapText="1"/>
      <protection locked="0"/>
    </xf>
    <xf numFmtId="177" fontId="2" fillId="4" borderId="126" xfId="0" applyNumberFormat="1" applyFont="1" applyFill="1" applyBorder="1" applyAlignment="1" applyProtection="1">
      <alignment vertical="top"/>
      <protection hidden="1"/>
    </xf>
    <xf numFmtId="177" fontId="2" fillId="0" borderId="144" xfId="0" applyNumberFormat="1" applyFont="1" applyBorder="1" applyAlignment="1" applyProtection="1">
      <alignment vertical="top"/>
      <protection locked="0"/>
    </xf>
    <xf numFmtId="0" fontId="4" fillId="0" borderId="128" xfId="0" applyFont="1" applyBorder="1" applyAlignment="1" applyProtection="1">
      <alignment horizontal="left" vertical="top" wrapText="1"/>
      <protection locked="0"/>
    </xf>
    <xf numFmtId="0" fontId="4" fillId="0" borderId="129" xfId="0" applyFont="1" applyBorder="1" applyAlignment="1" applyProtection="1">
      <alignment horizontal="left" vertical="top" wrapText="1"/>
      <protection locked="0"/>
    </xf>
    <xf numFmtId="177" fontId="2" fillId="4" borderId="131" xfId="0" applyNumberFormat="1" applyFont="1" applyFill="1" applyBorder="1" applyAlignment="1" applyProtection="1">
      <alignment vertical="top"/>
      <protection hidden="1"/>
    </xf>
    <xf numFmtId="0" fontId="4" fillId="0" borderId="95" xfId="0" applyFont="1" applyBorder="1" applyAlignment="1" applyProtection="1">
      <alignment horizontal="left" vertical="top" wrapText="1"/>
      <protection locked="0"/>
    </xf>
    <xf numFmtId="0" fontId="4" fillId="0" borderId="138" xfId="0" applyFont="1" applyBorder="1" applyAlignment="1" applyProtection="1">
      <alignment horizontal="left" vertical="top" wrapText="1"/>
      <protection locked="0"/>
    </xf>
    <xf numFmtId="177" fontId="5" fillId="4" borderId="126" xfId="0" applyNumberFormat="1" applyFont="1" applyFill="1" applyBorder="1" applyAlignment="1" applyProtection="1">
      <alignment vertical="top"/>
      <protection hidden="1"/>
    </xf>
    <xf numFmtId="177" fontId="5" fillId="4" borderId="140" xfId="0" applyNumberFormat="1" applyFont="1" applyFill="1" applyBorder="1" applyAlignment="1" applyProtection="1">
      <alignment vertical="top"/>
      <protection hidden="1"/>
    </xf>
    <xf numFmtId="0" fontId="7" fillId="4" borderId="95" xfId="0" applyFont="1" applyFill="1" applyBorder="1" applyAlignment="1" applyProtection="1">
      <alignment horizontal="left" vertical="top"/>
      <protection hidden="1"/>
    </xf>
    <xf numFmtId="0" fontId="7" fillId="4" borderId="138" xfId="0" applyFont="1" applyFill="1" applyBorder="1" applyAlignment="1" applyProtection="1">
      <alignment horizontal="left" vertical="top"/>
      <protection hidden="1"/>
    </xf>
    <xf numFmtId="177" fontId="2" fillId="4" borderId="62" xfId="0" applyNumberFormat="1" applyFont="1" applyFill="1" applyBorder="1" applyAlignment="1" applyProtection="1">
      <alignment vertical="top"/>
      <protection hidden="1"/>
    </xf>
    <xf numFmtId="177" fontId="2" fillId="0" borderId="88" xfId="0" applyNumberFormat="1" applyFont="1" applyBorder="1" applyAlignment="1" applyProtection="1">
      <alignment vertical="top"/>
      <protection locked="0"/>
    </xf>
    <xf numFmtId="0" fontId="4" fillId="0" borderId="63" xfId="0" applyFont="1" applyBorder="1" applyAlignment="1" applyProtection="1">
      <alignment horizontal="left" vertical="top" wrapText="1"/>
      <protection locked="0"/>
    </xf>
    <xf numFmtId="0" fontId="4" fillId="0" borderId="100" xfId="0" applyFont="1" applyBorder="1" applyAlignment="1" applyProtection="1">
      <alignment horizontal="left" vertical="top" wrapText="1"/>
      <protection locked="0"/>
    </xf>
    <xf numFmtId="0" fontId="7" fillId="4" borderId="114" xfId="0" applyFont="1" applyFill="1" applyBorder="1" applyAlignment="1" applyProtection="1">
      <alignment horizontal="left" vertical="top"/>
      <protection hidden="1"/>
    </xf>
    <xf numFmtId="0" fontId="4" fillId="0" borderId="119" xfId="0" applyFont="1" applyBorder="1" applyAlignment="1" applyProtection="1">
      <alignment horizontal="left" vertical="top" wrapText="1"/>
      <protection locked="0"/>
    </xf>
    <xf numFmtId="0" fontId="4" fillId="0" borderId="120" xfId="0" applyFont="1" applyBorder="1" applyAlignment="1" applyProtection="1">
      <alignment horizontal="left" vertical="top" wrapText="1"/>
      <protection locked="0"/>
    </xf>
    <xf numFmtId="0" fontId="4" fillId="0" borderId="116" xfId="0" applyFont="1" applyBorder="1" applyAlignment="1" applyProtection="1">
      <alignment horizontal="left" vertical="top" wrapText="1"/>
      <protection locked="0"/>
    </xf>
    <xf numFmtId="0" fontId="4" fillId="0" borderId="136" xfId="0" applyFont="1" applyBorder="1" applyAlignment="1" applyProtection="1">
      <alignment horizontal="left" vertical="top" wrapText="1"/>
      <protection locked="0"/>
    </xf>
    <xf numFmtId="0" fontId="4" fillId="0" borderId="121" xfId="0" applyFont="1" applyBorder="1" applyAlignment="1" applyProtection="1">
      <alignment horizontal="left" vertical="top" wrapText="1"/>
      <protection locked="0"/>
    </xf>
    <xf numFmtId="0" fontId="4" fillId="0" borderId="139" xfId="0" applyFont="1" applyBorder="1" applyAlignment="1" applyProtection="1">
      <alignment horizontal="left" vertical="top" wrapText="1"/>
      <protection locked="0"/>
    </xf>
    <xf numFmtId="177" fontId="5" fillId="4" borderId="139" xfId="0" applyNumberFormat="1" applyFont="1" applyFill="1" applyBorder="1" applyAlignment="1" applyProtection="1">
      <alignment vertical="top"/>
      <protection hidden="1"/>
    </xf>
    <xf numFmtId="0" fontId="7" fillId="4" borderId="139" xfId="0" applyFont="1" applyFill="1" applyBorder="1" applyAlignment="1" applyProtection="1">
      <alignment horizontal="left" vertical="top"/>
      <protection hidden="1"/>
    </xf>
    <xf numFmtId="0" fontId="4" fillId="0" borderId="115" xfId="0" applyFont="1" applyBorder="1" applyAlignment="1" applyProtection="1">
      <alignment horizontal="left" vertical="top" wrapText="1"/>
      <protection locked="0"/>
    </xf>
    <xf numFmtId="0" fontId="4" fillId="0" borderId="122" xfId="0" applyFont="1" applyBorder="1" applyAlignment="1" applyProtection="1">
      <alignment horizontal="left" vertical="top" wrapText="1"/>
      <protection locked="0"/>
    </xf>
    <xf numFmtId="177" fontId="2" fillId="0" borderId="119" xfId="0" applyNumberFormat="1" applyFont="1" applyBorder="1" applyAlignment="1" applyProtection="1">
      <alignment vertical="top"/>
      <protection locked="0"/>
    </xf>
    <xf numFmtId="177" fontId="2" fillId="0" borderId="121" xfId="0" applyNumberFormat="1" applyFont="1" applyBorder="1" applyAlignment="1" applyProtection="1">
      <alignment vertical="top"/>
      <protection locked="0"/>
    </xf>
  </cellXfs>
  <cellStyles count="2">
    <cellStyle name="桁区切り" xfId="1" builtinId="6"/>
    <cellStyle name="標準" xfId="0" builtinId="0"/>
  </cellStyles>
  <dxfs count="34">
    <dxf>
      <fill>
        <patternFill>
          <bgColor rgb="FFFFFF99"/>
        </patternFill>
      </fill>
    </dxf>
    <dxf>
      <fill>
        <patternFill>
          <bgColor rgb="FFFFFF99"/>
        </patternFill>
      </fill>
    </dxf>
    <dxf>
      <font>
        <color auto="1"/>
      </font>
      <fill>
        <patternFill>
          <bgColor rgb="FFFFFF99"/>
        </patternFill>
      </fill>
    </dxf>
    <dxf>
      <fill>
        <patternFill>
          <bgColor rgb="FFFFFF99"/>
        </patternFill>
      </fill>
    </dxf>
    <dxf>
      <fill>
        <patternFill>
          <bgColor rgb="FFFFFF99"/>
        </patternFill>
      </fill>
    </dxf>
    <dxf>
      <font>
        <color theme="0"/>
      </font>
    </dxf>
    <dxf>
      <font>
        <b/>
        <i val="0"/>
        <color theme="0"/>
      </font>
      <fill>
        <patternFill>
          <bgColor rgb="FFFF0000"/>
        </patternFill>
      </fill>
    </dxf>
    <dxf>
      <font>
        <b/>
        <i val="0"/>
        <color theme="0"/>
      </font>
      <fill>
        <patternFill>
          <bgColor rgb="FFFF0000"/>
        </patternFill>
      </fill>
    </dxf>
    <dxf>
      <fill>
        <patternFill>
          <bgColor rgb="FFFFFF99"/>
        </patternFill>
      </fill>
    </dxf>
    <dxf>
      <fill>
        <patternFill>
          <bgColor rgb="FFFFFF99"/>
        </patternFill>
      </fill>
    </dxf>
    <dxf>
      <font>
        <color theme="1"/>
      </font>
      <fill>
        <patternFill>
          <bgColor rgb="FFFFFF99"/>
        </patternFill>
      </fill>
    </dxf>
    <dxf>
      <font>
        <color theme="0"/>
      </font>
    </dxf>
    <dxf>
      <fill>
        <patternFill>
          <bgColor rgb="FFFFFF99"/>
        </patternFill>
      </fill>
    </dxf>
    <dxf>
      <fill>
        <patternFill>
          <bgColor rgb="FFFFFF99"/>
        </patternFill>
      </fill>
    </dxf>
    <dxf>
      <fill>
        <patternFill>
          <bgColor rgb="FFFFFF99"/>
        </patternFill>
      </fill>
    </dxf>
    <dxf>
      <fill>
        <patternFill>
          <bgColor rgb="FFFFFF99"/>
        </patternFill>
      </fill>
    </dxf>
    <dxf>
      <font>
        <color theme="1"/>
      </font>
      <fill>
        <patternFill>
          <bgColor rgb="FFFFFF99"/>
        </patternFill>
      </fill>
    </dxf>
    <dxf>
      <font>
        <color theme="0"/>
      </font>
    </dxf>
    <dxf>
      <font>
        <b/>
        <i val="0"/>
        <color theme="0"/>
      </font>
      <fill>
        <patternFill>
          <bgColor rgb="FFFF0000"/>
        </patternFill>
      </fill>
    </dxf>
    <dxf>
      <font>
        <b/>
        <i val="0"/>
        <color theme="0"/>
      </font>
      <fill>
        <patternFill>
          <bgColor rgb="FFFF0000"/>
        </patternFill>
      </fill>
    </dxf>
    <dxf>
      <fill>
        <patternFill>
          <bgColor rgb="FFFFFF99"/>
        </patternFill>
      </fill>
    </dxf>
    <dxf>
      <fill>
        <patternFill>
          <bgColor rgb="FFFFFF99"/>
        </patternFill>
      </fill>
    </dxf>
    <dxf>
      <font>
        <color auto="1"/>
      </font>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s>
  <tableStyles count="0" defaultTableStyle="TableStyleMedium2" defaultPivotStyle="PivotStyleLight16"/>
  <colors>
    <mruColors>
      <color rgb="FFFFFF99"/>
      <color rgb="FFE7F3FF"/>
      <color rgb="FFCCECFF"/>
      <color rgb="FFFFEFEF"/>
      <color rgb="FF008000"/>
      <color rgb="FFFFE7E7"/>
      <color rgb="FFFFC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15</xdr:col>
      <xdr:colOff>91440</xdr:colOff>
      <xdr:row>3</xdr:row>
      <xdr:rowOff>22860</xdr:rowOff>
    </xdr:from>
    <xdr:to>
      <xdr:col>15</xdr:col>
      <xdr:colOff>4587240</xdr:colOff>
      <xdr:row>3</xdr:row>
      <xdr:rowOff>739140</xdr:rowOff>
    </xdr:to>
    <xdr:sp macro="" textlink="">
      <xdr:nvSpPr>
        <xdr:cNvPr id="2" name="正方形/長方形 1">
          <a:extLst>
            <a:ext uri="{FF2B5EF4-FFF2-40B4-BE49-F238E27FC236}">
              <a16:creationId xmlns:a16="http://schemas.microsoft.com/office/drawing/2014/main" id="{194B353E-AD85-6D89-7DDE-D38637F0D769}"/>
            </a:ext>
          </a:extLst>
        </xdr:cNvPr>
        <xdr:cNvSpPr/>
      </xdr:nvSpPr>
      <xdr:spPr>
        <a:xfrm>
          <a:off x="6659880" y="441960"/>
          <a:ext cx="4495800" cy="716280"/>
        </a:xfrm>
        <a:prstGeom prst="rect">
          <a:avLst/>
        </a:prstGeom>
        <a:solidFill>
          <a:srgbClr val="CCEC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貼り付け方法</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①</a:t>
          </a:r>
          <a:r>
            <a:rPr kumimoji="1" lang="en-US" altLang="ja-JP" sz="1050" b="1" u="none" kern="1200">
              <a:solidFill>
                <a:srgbClr val="FF0000"/>
              </a:solidFill>
              <a:latin typeface="Meiryo UI" panose="020B0604030504040204" pitchFamily="50" charset="-128"/>
              <a:ea typeface="Meiryo UI" panose="020B0604030504040204" pitchFamily="50" charset="-128"/>
            </a:rPr>
            <a:t>B4</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en-US" altLang="ja-JP" sz="1050" b="1" u="none" kern="1200">
              <a:solidFill>
                <a:srgbClr val="FF0000"/>
              </a:solidFill>
              <a:latin typeface="Meiryo UI" panose="020B0604030504040204" pitchFamily="50" charset="-128"/>
              <a:ea typeface="Meiryo UI" panose="020B0604030504040204" pitchFamily="50" charset="-128"/>
            </a:rPr>
            <a:t>D15</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en-US" altLang="ja-JP" sz="1050" b="1" u="none" kern="1200">
              <a:solidFill>
                <a:srgbClr val="FF0000"/>
              </a:solidFill>
              <a:latin typeface="Meiryo UI" panose="020B0604030504040204" pitchFamily="50" charset="-128"/>
              <a:ea typeface="Meiryo UI" panose="020B0604030504040204" pitchFamily="50" charset="-128"/>
            </a:rPr>
            <a:t>M15</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ja-JP" altLang="en-US" sz="1050" kern="1200">
              <a:solidFill>
                <a:sysClr val="windowText" lastClr="000000"/>
              </a:solidFill>
              <a:latin typeface="Meiryo UI" panose="020B0604030504040204" pitchFamily="50" charset="-128"/>
              <a:ea typeface="Meiryo UI" panose="020B0604030504040204" pitchFamily="50" charset="-128"/>
            </a:rPr>
            <a:t>を選択し、コピーする。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②申請書の</a:t>
          </a:r>
          <a:r>
            <a:rPr kumimoji="1" lang="en-US" altLang="ja-JP" sz="1050" kern="1200">
              <a:solidFill>
                <a:sysClr val="windowText" lastClr="000000"/>
              </a:solidFill>
              <a:latin typeface="Meiryo UI" panose="020B0604030504040204" pitchFamily="50" charset="-128"/>
              <a:ea typeface="Meiryo UI" panose="020B0604030504040204" pitchFamily="50" charset="-128"/>
            </a:rPr>
            <a:t>1</a:t>
          </a:r>
          <a:r>
            <a:rPr kumimoji="1" lang="ja-JP" altLang="en-US" sz="1050" kern="1200">
              <a:solidFill>
                <a:sysClr val="windowText" lastClr="000000"/>
              </a:solidFill>
              <a:latin typeface="Meiryo UI" panose="020B0604030504040204" pitchFamily="50" charset="-128"/>
              <a:ea typeface="Meiryo UI" panose="020B0604030504040204" pitchFamily="50" charset="-128"/>
            </a:rPr>
            <a:t>ページ目に</a:t>
          </a:r>
          <a:r>
            <a:rPr kumimoji="1" lang="ja-JP" altLang="en-US" sz="1050" kern="1200">
              <a:solidFill>
                <a:srgbClr val="FF0000"/>
              </a:solidFill>
              <a:latin typeface="Meiryo UI" panose="020B0604030504040204" pitchFamily="50" charset="-128"/>
              <a:ea typeface="Meiryo UI" panose="020B0604030504040204" pitchFamily="50" charset="-128"/>
            </a:rPr>
            <a:t>「</a:t>
          </a:r>
          <a:r>
            <a:rPr kumimoji="1" lang="ja-JP" altLang="en-US" sz="1100" b="1" u="sng" kern="1200">
              <a:solidFill>
                <a:srgbClr val="FF0000"/>
              </a:solidFill>
              <a:latin typeface="Meiryo UI" panose="020B0604030504040204" pitchFamily="50" charset="-128"/>
              <a:ea typeface="Meiryo UI" panose="020B0604030504040204" pitchFamily="50" charset="-128"/>
            </a:rPr>
            <a:t>図」</a:t>
          </a:r>
          <a:r>
            <a:rPr kumimoji="1" lang="ja-JP" altLang="en-US" sz="1100" b="0" u="none" kern="1200">
              <a:solidFill>
                <a:sysClr val="windowText" lastClr="000000"/>
              </a:solidFill>
              <a:latin typeface="Meiryo UI" panose="020B0604030504040204" pitchFamily="50" charset="-128"/>
              <a:ea typeface="Meiryo UI" panose="020B0604030504040204" pitchFamily="50" charset="-128"/>
            </a:rPr>
            <a:t>で</a:t>
          </a:r>
          <a:r>
            <a:rPr kumimoji="1" lang="ja-JP" altLang="en-US" sz="1050" kern="1200">
              <a:solidFill>
                <a:sysClr val="windowText" lastClr="000000"/>
              </a:solidFill>
              <a:latin typeface="Meiryo UI" panose="020B0604030504040204" pitchFamily="50" charset="-128"/>
              <a:ea typeface="Meiryo UI" panose="020B0604030504040204" pitchFamily="50" charset="-128"/>
            </a:rPr>
            <a:t>貼り付ける。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　</a:t>
          </a:r>
          <a:r>
            <a:rPr kumimoji="1" lang="en-US" altLang="ja-JP" sz="1050" kern="1200">
              <a:solidFill>
                <a:sysClr val="windowText" lastClr="000000"/>
              </a:solidFill>
              <a:latin typeface="Meiryo UI" panose="020B0604030504040204" pitchFamily="50" charset="-128"/>
              <a:ea typeface="Meiryo UI" panose="020B0604030504040204" pitchFamily="50" charset="-128"/>
            </a:rPr>
            <a:t>※</a:t>
          </a:r>
          <a:r>
            <a:rPr kumimoji="1" lang="ja-JP" altLang="en-US" sz="1050" kern="1200">
              <a:solidFill>
                <a:sysClr val="windowText" lastClr="000000"/>
              </a:solidFill>
              <a:latin typeface="Meiryo UI" panose="020B0604030504040204" pitchFamily="50" charset="-128"/>
              <a:ea typeface="Meiryo UI" panose="020B0604030504040204" pitchFamily="50" charset="-128"/>
            </a:rPr>
            <a:t>「図」とは編集できない形式のことを指す</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editAs="oneCell">
    <xdr:from>
      <xdr:col>15</xdr:col>
      <xdr:colOff>53340</xdr:colOff>
      <xdr:row>6</xdr:row>
      <xdr:rowOff>0</xdr:rowOff>
    </xdr:from>
    <xdr:to>
      <xdr:col>15</xdr:col>
      <xdr:colOff>4610099</xdr:colOff>
      <xdr:row>9</xdr:row>
      <xdr:rowOff>210928</xdr:rowOff>
    </xdr:to>
    <xdr:pic>
      <xdr:nvPicPr>
        <xdr:cNvPr id="7" name="図 6">
          <a:extLst>
            <a:ext uri="{FF2B5EF4-FFF2-40B4-BE49-F238E27FC236}">
              <a16:creationId xmlns:a16="http://schemas.microsoft.com/office/drawing/2014/main" id="{7C242BC0-B88A-4F7E-8255-7B264C05E0F6}"/>
            </a:ext>
          </a:extLst>
        </xdr:cNvPr>
        <xdr:cNvPicPr>
          <a:picLocks noChangeAspect="1"/>
        </xdr:cNvPicPr>
      </xdr:nvPicPr>
      <xdr:blipFill>
        <a:blip xmlns:r="http://schemas.openxmlformats.org/officeDocument/2006/relationships" r:embed="rId1"/>
        <a:stretch>
          <a:fillRect/>
        </a:stretch>
      </xdr:blipFill>
      <xdr:spPr>
        <a:xfrm>
          <a:off x="6233160" y="4008120"/>
          <a:ext cx="4556759" cy="11215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14</xdr:col>
      <xdr:colOff>100853</xdr:colOff>
      <xdr:row>2</xdr:row>
      <xdr:rowOff>10586</xdr:rowOff>
    </xdr:from>
    <xdr:to>
      <xdr:col>14</xdr:col>
      <xdr:colOff>3779249</xdr:colOff>
      <xdr:row>12</xdr:row>
      <xdr:rowOff>11206</xdr:rowOff>
    </xdr:to>
    <xdr:sp macro="" textlink="">
      <xdr:nvSpPr>
        <xdr:cNvPr id="2" name="正方形/長方形 1">
          <a:extLst>
            <a:ext uri="{FF2B5EF4-FFF2-40B4-BE49-F238E27FC236}">
              <a16:creationId xmlns:a16="http://schemas.microsoft.com/office/drawing/2014/main" id="{04BD4041-144B-4DDB-9790-11DC8942363C}"/>
            </a:ext>
          </a:extLst>
        </xdr:cNvPr>
        <xdr:cNvSpPr/>
      </xdr:nvSpPr>
      <xdr:spPr>
        <a:xfrm>
          <a:off x="9256059" y="436410"/>
          <a:ext cx="3678396" cy="2006472"/>
        </a:xfrm>
        <a:prstGeom prst="rect">
          <a:avLst/>
        </a:prstGeom>
        <a:solidFill>
          <a:srgbClr val="E7F3FF"/>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貼り付け方法</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200" b="1"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①</a:t>
          </a:r>
          <a:r>
            <a:rPr kumimoji="1" lang="en-US" altLang="ja-JP" sz="1050" b="1" u="none" kern="1200">
              <a:solidFill>
                <a:srgbClr val="FF0000"/>
              </a:solidFill>
              <a:latin typeface="Meiryo UI" panose="020B0604030504040204" pitchFamily="50" charset="-128"/>
              <a:ea typeface="Meiryo UI" panose="020B0604030504040204" pitchFamily="50" charset="-128"/>
            </a:rPr>
            <a:t>B4</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en-US" altLang="ja-JP" sz="1050" b="1" u="none" kern="1200">
              <a:solidFill>
                <a:srgbClr val="FF0000"/>
              </a:solidFill>
              <a:latin typeface="Meiryo UI" panose="020B0604030504040204" pitchFamily="50" charset="-128"/>
              <a:ea typeface="Meiryo UI" panose="020B0604030504040204" pitchFamily="50" charset="-128"/>
            </a:rPr>
            <a:t>B56</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en-US" altLang="ja-JP" sz="1050" b="1" u="none" kern="1200">
              <a:solidFill>
                <a:srgbClr val="FF0000"/>
              </a:solidFill>
              <a:latin typeface="Meiryo UI" panose="020B0604030504040204" pitchFamily="50" charset="-128"/>
              <a:ea typeface="Meiryo UI" panose="020B0604030504040204" pitchFamily="50" charset="-128"/>
            </a:rPr>
            <a:t>L56</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ja-JP" altLang="en-US" sz="1050" kern="1200">
              <a:solidFill>
                <a:sysClr val="windowText" lastClr="000000"/>
              </a:solidFill>
              <a:latin typeface="Meiryo UI" panose="020B0604030504040204" pitchFamily="50" charset="-128"/>
              <a:ea typeface="Meiryo UI" panose="020B0604030504040204" pitchFamily="50" charset="-128"/>
            </a:rPr>
            <a:t>を選択し、コピーする。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spcBef>
              <a:spcPts val="600"/>
            </a:spcBef>
          </a:pPr>
          <a:r>
            <a:rPr kumimoji="1" lang="ja-JP" altLang="en-US" sz="1050" kern="1200">
              <a:solidFill>
                <a:sysClr val="windowText" lastClr="000000"/>
              </a:solidFill>
              <a:latin typeface="Meiryo UI" panose="020B0604030504040204" pitchFamily="50" charset="-128"/>
              <a:ea typeface="Meiryo UI" panose="020B0604030504040204" pitchFamily="50" charset="-128"/>
            </a:rPr>
            <a:t>②申請書の 「</a:t>
          </a:r>
          <a:r>
            <a:rPr kumimoji="1" lang="en-US" altLang="ja-JP" sz="1050" kern="1200">
              <a:solidFill>
                <a:sysClr val="windowText" lastClr="000000"/>
              </a:solidFill>
              <a:latin typeface="Meiryo UI" panose="020B0604030504040204" pitchFamily="50" charset="-128"/>
              <a:ea typeface="Meiryo UI" panose="020B0604030504040204" pitchFamily="50" charset="-128"/>
            </a:rPr>
            <a:t>6 </a:t>
          </a:r>
          <a:r>
            <a:rPr kumimoji="1" lang="ja-JP" altLang="en-US" sz="1050" kern="1200">
              <a:solidFill>
                <a:sysClr val="windowText" lastClr="000000"/>
              </a:solidFill>
              <a:latin typeface="Meiryo UI" panose="020B0604030504040204" pitchFamily="50" charset="-128"/>
              <a:ea typeface="Meiryo UI" panose="020B0604030504040204" pitchFamily="50" charset="-128"/>
            </a:rPr>
            <a:t>各年度別経費内訳　（</a:t>
          </a:r>
          <a:r>
            <a:rPr kumimoji="1" lang="en-US" altLang="ja-JP" sz="1050" kern="1200">
              <a:solidFill>
                <a:sysClr val="windowText" lastClr="000000"/>
              </a:solidFill>
              <a:latin typeface="Meiryo UI" panose="020B0604030504040204" pitchFamily="50" charset="-128"/>
              <a:ea typeface="Meiryo UI" panose="020B0604030504040204" pitchFamily="50" charset="-128"/>
            </a:rPr>
            <a:t>3</a:t>
          </a:r>
          <a:r>
            <a:rPr kumimoji="1" lang="ja-JP" altLang="en-US" sz="1050" kern="1200">
              <a:solidFill>
                <a:sysClr val="windowText" lastClr="000000"/>
              </a:solidFill>
              <a:latin typeface="Meiryo UI" panose="020B0604030504040204" pitchFamily="50" charset="-128"/>
              <a:ea typeface="Meiryo UI" panose="020B0604030504040204" pitchFamily="50" charset="-128"/>
            </a:rPr>
            <a:t>）各年度経費内訳（金額・主な積算内訳）に、</a:t>
          </a:r>
          <a:r>
            <a:rPr kumimoji="1" lang="ja-JP" altLang="en-US" sz="1050" b="1" kern="1200">
              <a:solidFill>
                <a:srgbClr val="FF0000"/>
              </a:solidFill>
              <a:latin typeface="Meiryo UI" panose="020B0604030504040204" pitchFamily="50" charset="-128"/>
              <a:ea typeface="Meiryo UI" panose="020B0604030504040204" pitchFamily="50" charset="-128"/>
            </a:rPr>
            <a:t>「元の書式を保持」</a:t>
          </a:r>
          <a:r>
            <a:rPr kumimoji="1" lang="ja-JP" altLang="en-US" sz="1050" b="0" kern="1200">
              <a:solidFill>
                <a:sysClr val="windowText" lastClr="000000"/>
              </a:solidFill>
              <a:latin typeface="Meiryo UI" panose="020B0604030504040204" pitchFamily="50" charset="-128"/>
              <a:ea typeface="Meiryo UI" panose="020B0604030504040204" pitchFamily="50" charset="-128"/>
            </a:rPr>
            <a:t>で貼り付ける。</a:t>
          </a:r>
          <a:endParaRPr kumimoji="1" lang="en-US" altLang="ja-JP" sz="1050" b="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spcBef>
              <a:spcPts val="600"/>
            </a:spcBef>
          </a:pPr>
          <a:r>
            <a:rPr kumimoji="1" lang="ja-JP" altLang="en-US" sz="1050" kern="1200">
              <a:solidFill>
                <a:sysClr val="windowText" lastClr="000000"/>
              </a:solidFill>
              <a:latin typeface="Meiryo UI" panose="020B0604030504040204" pitchFamily="50" charset="-128"/>
              <a:ea typeface="Meiryo UI" panose="020B0604030504040204" pitchFamily="50" charset="-128"/>
            </a:rPr>
            <a:t>（図で貼り付けると、表が１ページに収まるように自動で縮小され、文字が小さく見づらくなります。）</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spcBef>
              <a:spcPts val="600"/>
            </a:spcBef>
          </a:pPr>
          <a:r>
            <a:rPr kumimoji="1" lang="ja-JP" altLang="en-US" sz="1050" kern="1200">
              <a:solidFill>
                <a:sysClr val="windowText" lastClr="000000"/>
              </a:solidFill>
              <a:latin typeface="Meiryo UI" panose="020B0604030504040204" pitchFamily="50" charset="-128"/>
              <a:ea typeface="Meiryo UI" panose="020B0604030504040204" pitchFamily="50" charset="-128"/>
            </a:rPr>
            <a:t>③貼り付け先の申請書で適宜レイアウト等を整える。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14</xdr:col>
      <xdr:colOff>87779</xdr:colOff>
      <xdr:row>28</xdr:row>
      <xdr:rowOff>111439</xdr:rowOff>
    </xdr:from>
    <xdr:to>
      <xdr:col>15</xdr:col>
      <xdr:colOff>0</xdr:colOff>
      <xdr:row>46</xdr:row>
      <xdr:rowOff>153771</xdr:rowOff>
    </xdr:to>
    <xdr:sp macro="" textlink="">
      <xdr:nvSpPr>
        <xdr:cNvPr id="3" name="正方形/長方形 2">
          <a:extLst>
            <a:ext uri="{FF2B5EF4-FFF2-40B4-BE49-F238E27FC236}">
              <a16:creationId xmlns:a16="http://schemas.microsoft.com/office/drawing/2014/main" id="{1CA2808B-6CBD-42D3-8D6D-2293ACA9D8F6}"/>
            </a:ext>
          </a:extLst>
        </xdr:cNvPr>
        <xdr:cNvSpPr/>
      </xdr:nvSpPr>
      <xdr:spPr>
        <a:xfrm>
          <a:off x="9242985" y="6072968"/>
          <a:ext cx="3699809" cy="4076450"/>
        </a:xfrm>
        <a:prstGeom prst="rect">
          <a:avLst/>
        </a:prstGeom>
        <a:solidFill>
          <a:srgbClr val="E7F3FF"/>
        </a:solid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chemeClr val="tx1"/>
              </a:solidFill>
              <a:latin typeface="Meiryo UI" panose="020B0604030504040204" pitchFamily="50" charset="-128"/>
              <a:ea typeface="Meiryo UI" panose="020B0604030504040204" pitchFamily="50" charset="-128"/>
            </a:rPr>
            <a:t>【</a:t>
          </a:r>
          <a:r>
            <a:rPr kumimoji="1" lang="ja-JP" altLang="en-US" sz="1200" b="1" kern="1200">
              <a:solidFill>
                <a:schemeClr val="tx1"/>
              </a:solidFill>
              <a:latin typeface="Meiryo UI" panose="020B0604030504040204" pitchFamily="50" charset="-128"/>
              <a:ea typeface="Meiryo UI" panose="020B0604030504040204" pitchFamily="50" charset="-128"/>
            </a:rPr>
            <a:t>注意事項</a:t>
          </a:r>
          <a:r>
            <a:rPr kumimoji="1" lang="en-US" altLang="ja-JP" sz="1200" b="1" kern="1200">
              <a:solidFill>
                <a:schemeClr val="tx1"/>
              </a:solidFill>
              <a:latin typeface="Meiryo UI" panose="020B0604030504040204" pitchFamily="50" charset="-128"/>
              <a:ea typeface="Meiryo UI" panose="020B0604030504040204" pitchFamily="50" charset="-128"/>
            </a:rPr>
            <a:t>】</a:t>
          </a:r>
        </a:p>
        <a:p>
          <a:pPr algn="l">
            <a:lnSpc>
              <a:spcPts val="1200"/>
            </a:lnSpc>
          </a:pPr>
          <a:endParaRPr kumimoji="1" lang="en-US" altLang="ja-JP" sz="1200" b="1" kern="1200">
            <a:solidFill>
              <a:sysClr val="windowText" lastClr="000000"/>
            </a:solidFill>
            <a:latin typeface="Meiryo UI" panose="020B0604030504040204" pitchFamily="50" charset="-128"/>
            <a:ea typeface="Meiryo UI" panose="020B0604030504040204" pitchFamily="50" charset="-128"/>
          </a:endParaRPr>
        </a:p>
        <a:p>
          <a:pPr>
            <a:lnSpc>
              <a:spcPts val="1200"/>
            </a:lnSpc>
          </a:pPr>
          <a:r>
            <a:rPr kumimoji="1" lang="ja-JP" altLang="ja-JP" sz="11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100">
              <a:solidFill>
                <a:sysClr val="windowText" lastClr="000000"/>
              </a:solidFill>
              <a:effectLst/>
              <a:latin typeface="Meiryo UI" panose="020B0604030504040204" pitchFamily="50" charset="-128"/>
              <a:ea typeface="Meiryo UI" panose="020B0604030504040204" pitchFamily="50" charset="-128"/>
              <a:cs typeface="+mn-cs"/>
            </a:rPr>
            <a:t>1</a:t>
          </a:r>
          <a:r>
            <a:rPr kumimoji="1" lang="ja-JP" altLang="ja-JP" sz="1100">
              <a:solidFill>
                <a:sysClr val="windowText" lastClr="000000"/>
              </a:solidFill>
              <a:effectLst/>
              <a:latin typeface="Meiryo UI" panose="020B0604030504040204" pitchFamily="50" charset="-128"/>
              <a:ea typeface="Meiryo UI" panose="020B0604030504040204" pitchFamily="50" charset="-128"/>
              <a:cs typeface="+mn-cs"/>
            </a:rPr>
            <a:t>サブテーマに複数機関が参画する場合は、経費区分ごとに全機関の</a:t>
          </a:r>
          <a:r>
            <a:rPr kumimoji="1" lang="ja-JP" altLang="ja-JP" sz="1100" u="sng">
              <a:solidFill>
                <a:sysClr val="windowText" lastClr="000000"/>
              </a:solidFill>
              <a:effectLst/>
              <a:latin typeface="Meiryo UI" panose="020B0604030504040204" pitchFamily="50" charset="-128"/>
              <a:ea typeface="Meiryo UI" panose="020B0604030504040204" pitchFamily="50" charset="-128"/>
              <a:cs typeface="+mn-cs"/>
            </a:rPr>
            <a:t>合計額を記入する</a:t>
          </a:r>
          <a:r>
            <a:rPr kumimoji="1" lang="ja-JP" altLang="ja-JP" sz="1100">
              <a:solidFill>
                <a:sysClr val="windowText" lastClr="000000"/>
              </a:solidFill>
              <a:effectLst/>
              <a:latin typeface="Meiryo UI" panose="020B0604030504040204" pitchFamily="50" charset="-128"/>
              <a:ea typeface="Meiryo UI" panose="020B0604030504040204" pitchFamily="50" charset="-128"/>
              <a:cs typeface="+mn-cs"/>
            </a:rPr>
            <a:t>こと（機関ごとの積算は不要）。</a:t>
          </a:r>
          <a:endParaRPr kumimoji="1" lang="en-US" altLang="ja-JP" sz="1100">
            <a:solidFill>
              <a:sysClr val="windowText" lastClr="000000"/>
            </a:solidFill>
            <a:effectLst/>
            <a:latin typeface="Meiryo UI" panose="020B0604030504040204" pitchFamily="50" charset="-128"/>
            <a:ea typeface="Meiryo UI" panose="020B0604030504040204" pitchFamily="50" charset="-128"/>
            <a:cs typeface="+mn-cs"/>
          </a:endParaRPr>
        </a:p>
        <a:p>
          <a:pPr>
            <a:lnSpc>
              <a:spcPts val="1200"/>
            </a:lnSpc>
          </a:pPr>
          <a:endParaRPr lang="ja-JP" altLang="ja-JP" sz="1050">
            <a:solidFill>
              <a:sysClr val="windowText" lastClr="000000"/>
            </a:solidFill>
            <a:effectLst/>
            <a:latin typeface="Meiryo UI" panose="020B0604030504040204" pitchFamily="50" charset="-128"/>
            <a:ea typeface="Meiryo UI" panose="020B0604030504040204" pitchFamily="50" charset="-128"/>
          </a:endParaRPr>
        </a:p>
        <a:p>
          <a:pPr>
            <a:lnSpc>
              <a:spcPts val="1200"/>
            </a:lnSpc>
          </a:pP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◆計上できる研究費については公募要領</a:t>
          </a:r>
          <a:r>
            <a:rPr kumimoji="1" lang="en-US" altLang="ja-JP" sz="1100" b="0" i="0">
              <a:solidFill>
                <a:sysClr val="windowText" lastClr="000000"/>
              </a:solidFill>
              <a:effectLst/>
              <a:latin typeface="Meiryo UI" panose="020B0604030504040204" pitchFamily="50" charset="-128"/>
              <a:ea typeface="Meiryo UI" panose="020B0604030504040204" pitchFamily="50" charset="-128"/>
              <a:cs typeface="+mn-cs"/>
            </a:rPr>
            <a:t>p.49</a:t>
          </a: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の「</a:t>
          </a:r>
          <a:r>
            <a:rPr kumimoji="1" lang="en-US" altLang="ja-JP" sz="1100" b="0" i="0">
              <a:solidFill>
                <a:sysClr val="windowText" lastClr="000000"/>
              </a:solidFill>
              <a:effectLst/>
              <a:latin typeface="Meiryo UI" panose="020B0604030504040204" pitchFamily="50" charset="-128"/>
              <a:ea typeface="Meiryo UI" panose="020B0604030504040204" pitchFamily="50" charset="-128"/>
              <a:cs typeface="+mn-cs"/>
            </a:rPr>
            <a:t>(6)</a:t>
          </a: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計上できる研究費」を確認すること。</a:t>
          </a:r>
          <a:endParaRPr kumimoji="1" lang="en-US" altLang="ja-JP" sz="1100" b="0" i="0">
            <a:solidFill>
              <a:sysClr val="windowText" lastClr="000000"/>
            </a:solidFill>
            <a:effectLst/>
            <a:latin typeface="Meiryo UI" panose="020B0604030504040204" pitchFamily="50" charset="-128"/>
            <a:ea typeface="Meiryo UI" panose="020B0604030504040204" pitchFamily="50" charset="-128"/>
            <a:cs typeface="+mn-cs"/>
          </a:endParaRPr>
        </a:p>
        <a:p>
          <a:pPr>
            <a:lnSpc>
              <a:spcPts val="1200"/>
            </a:lnSpc>
          </a:pPr>
          <a:endParaRPr lang="ja-JP" altLang="ja-JP" sz="1050">
            <a:solidFill>
              <a:sysClr val="windowText" lastClr="000000"/>
            </a:solidFill>
            <a:effectLst/>
            <a:latin typeface="Meiryo UI" panose="020B0604030504040204" pitchFamily="50" charset="-128"/>
            <a:ea typeface="Meiryo UI" panose="020B0604030504040204" pitchFamily="50" charset="-128"/>
          </a:endParaRPr>
        </a:p>
        <a:p>
          <a:pPr>
            <a:lnSpc>
              <a:spcPts val="1200"/>
            </a:lnSpc>
          </a:pP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◆直接経費の区分については公募要領</a:t>
          </a:r>
          <a:r>
            <a:rPr kumimoji="1" lang="en-US" altLang="ja-JP" sz="1100" b="0" i="0">
              <a:solidFill>
                <a:sysClr val="windowText" lastClr="000000"/>
              </a:solidFill>
              <a:effectLst/>
              <a:latin typeface="Meiryo UI" panose="020B0604030504040204" pitchFamily="50" charset="-128"/>
              <a:ea typeface="Meiryo UI" panose="020B0604030504040204" pitchFamily="50" charset="-128"/>
              <a:cs typeface="+mn-cs"/>
            </a:rPr>
            <a:t>p.51</a:t>
          </a: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100" b="0" i="0">
              <a:solidFill>
                <a:sysClr val="windowText" lastClr="000000"/>
              </a:solidFill>
              <a:effectLst/>
              <a:latin typeface="Meiryo UI" panose="020B0604030504040204" pitchFamily="50" charset="-128"/>
              <a:ea typeface="Meiryo UI" panose="020B0604030504040204" pitchFamily="50" charset="-128"/>
              <a:cs typeface="+mn-cs"/>
            </a:rPr>
            <a:t>53</a:t>
          </a: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の表５「推進費</a:t>
          </a:r>
          <a:r>
            <a:rPr kumimoji="1" lang="en-US" altLang="ja-JP" sz="1100" b="0" i="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委託費</a:t>
          </a:r>
          <a:r>
            <a:rPr kumimoji="1" lang="en-US" altLang="ja-JP" sz="1100" b="0" i="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において計上可能な直接経費の区分」を確認すること。</a:t>
          </a:r>
          <a:endParaRPr kumimoji="1" lang="en-US" altLang="ja-JP" sz="1100" b="0" i="0">
            <a:solidFill>
              <a:sysClr val="windowText" lastClr="000000"/>
            </a:solidFill>
            <a:effectLst/>
            <a:latin typeface="Meiryo UI" panose="020B0604030504040204" pitchFamily="50" charset="-128"/>
            <a:ea typeface="Meiryo UI" panose="020B0604030504040204" pitchFamily="50" charset="-128"/>
            <a:cs typeface="+mn-cs"/>
          </a:endParaRPr>
        </a:p>
        <a:p>
          <a:pPr>
            <a:lnSpc>
              <a:spcPts val="1200"/>
            </a:lnSpc>
          </a:pPr>
          <a:endParaRPr lang="ja-JP" altLang="ja-JP" sz="1050">
            <a:solidFill>
              <a:sysClr val="windowText" lastClr="000000"/>
            </a:solidFill>
            <a:effectLst/>
            <a:latin typeface="Meiryo UI" panose="020B0604030504040204" pitchFamily="50" charset="-128"/>
            <a:ea typeface="Meiryo UI" panose="020B0604030504040204" pitchFamily="50" charset="-128"/>
          </a:endParaRPr>
        </a:p>
        <a:p>
          <a:pPr>
            <a:lnSpc>
              <a:spcPts val="1200"/>
            </a:lnSpc>
          </a:pP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◆外注費に研究代表機関又は研究分担機関が行うべき本質的な業務の積算は不可。なお、原則、各サブテーマにおける研究機関ごとに、直接経費の１</a:t>
          </a:r>
          <a:r>
            <a:rPr kumimoji="1" lang="en-US" altLang="ja-JP" sz="1100" b="0" i="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２までとする。</a:t>
          </a:r>
          <a:endParaRPr kumimoji="1" lang="en-US" altLang="ja-JP" sz="1100" b="0" i="0">
            <a:solidFill>
              <a:sysClr val="windowText" lastClr="000000"/>
            </a:solidFill>
            <a:effectLst/>
            <a:latin typeface="Meiryo UI" panose="020B0604030504040204" pitchFamily="50" charset="-128"/>
            <a:ea typeface="Meiryo UI" panose="020B0604030504040204" pitchFamily="50" charset="-128"/>
            <a:cs typeface="+mn-cs"/>
          </a:endParaRPr>
        </a:p>
        <a:p>
          <a:pPr>
            <a:lnSpc>
              <a:spcPts val="1200"/>
            </a:lnSpc>
          </a:pPr>
          <a:endParaRPr lang="ja-JP" altLang="ja-JP" sz="1050">
            <a:solidFill>
              <a:sysClr val="windowText" lastClr="000000"/>
            </a:solidFill>
            <a:effectLst/>
            <a:latin typeface="Meiryo UI" panose="020B0604030504040204" pitchFamily="50" charset="-128"/>
            <a:ea typeface="Meiryo UI" panose="020B0604030504040204" pitchFamily="50" charset="-128"/>
          </a:endParaRPr>
        </a:p>
        <a:p>
          <a:pPr>
            <a:lnSpc>
              <a:spcPts val="1200"/>
            </a:lnSpc>
          </a:pP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◆消費税相当額は公募要領</a:t>
          </a:r>
          <a:r>
            <a:rPr kumimoji="1" lang="en-US" altLang="ja-JP" sz="1100" b="0" i="0">
              <a:solidFill>
                <a:sysClr val="windowText" lastClr="000000"/>
              </a:solidFill>
              <a:effectLst/>
              <a:latin typeface="Meiryo UI" panose="020B0604030504040204" pitchFamily="50" charset="-128"/>
              <a:ea typeface="Meiryo UI" panose="020B0604030504040204" pitchFamily="50" charset="-128"/>
              <a:cs typeface="+mn-cs"/>
            </a:rPr>
            <a:t>p.52</a:t>
          </a: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100" b="0" i="0">
              <a:solidFill>
                <a:sysClr val="windowText" lastClr="000000"/>
              </a:solidFill>
              <a:effectLst/>
              <a:latin typeface="Meiryo UI" panose="020B0604030504040204" pitchFamily="50" charset="-128"/>
              <a:ea typeface="Meiryo UI" panose="020B0604030504040204" pitchFamily="50" charset="-128"/>
              <a:cs typeface="+mn-cs"/>
            </a:rPr>
            <a:t>53</a:t>
          </a: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「留意事項」を参照の上、必要に応じて計上すること。</a:t>
          </a:r>
          <a:endParaRPr kumimoji="1" lang="en-US" altLang="ja-JP" sz="1100" b="0" i="0">
            <a:solidFill>
              <a:sysClr val="windowText" lastClr="000000"/>
            </a:solidFill>
            <a:effectLst/>
            <a:latin typeface="Meiryo UI" panose="020B0604030504040204" pitchFamily="50" charset="-128"/>
            <a:ea typeface="Meiryo UI" panose="020B0604030504040204" pitchFamily="50" charset="-128"/>
            <a:cs typeface="+mn-cs"/>
          </a:endParaRPr>
        </a:p>
        <a:p>
          <a:pPr>
            <a:lnSpc>
              <a:spcPts val="1200"/>
            </a:lnSpc>
          </a:pPr>
          <a:endParaRPr lang="ja-JP" altLang="ja-JP" sz="1050">
            <a:solidFill>
              <a:sysClr val="windowText" lastClr="000000"/>
            </a:solidFill>
            <a:effectLst/>
            <a:latin typeface="Meiryo UI" panose="020B0604030504040204" pitchFamily="50" charset="-128"/>
            <a:ea typeface="Meiryo UI" panose="020B0604030504040204" pitchFamily="50" charset="-128"/>
          </a:endParaRPr>
        </a:p>
        <a:p>
          <a:pPr>
            <a:lnSpc>
              <a:spcPts val="1200"/>
            </a:lnSpc>
          </a:pP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◆間接経費は、原則、直接経費の</a:t>
          </a:r>
          <a:r>
            <a:rPr kumimoji="1" lang="en-US" altLang="ja-JP" sz="1100" b="0" i="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％の額とする。なお、企業等において間接経費を</a:t>
          </a:r>
          <a:r>
            <a:rPr kumimoji="1" lang="en-US" altLang="ja-JP" sz="1100" b="0" i="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％未満とする場合には、必ず所属機関の事務部門に問題がないことを確認すること。</a:t>
          </a:r>
          <a:endParaRPr lang="ja-JP" altLang="ja-JP" sz="1050">
            <a:solidFill>
              <a:sysClr val="windowText" lastClr="000000"/>
            </a:solidFill>
            <a:effectLst/>
            <a:latin typeface="Meiryo UI" panose="020B0604030504040204" pitchFamily="50" charset="-128"/>
            <a:ea typeface="Meiryo UI" panose="020B0604030504040204" pitchFamily="50" charset="-128"/>
          </a:endParaRPr>
        </a:p>
      </xdr:txBody>
    </xdr:sp>
    <xdr:clientData/>
  </xdr:twoCellAnchor>
  <xdr:twoCellAnchor editAs="absolute">
    <xdr:from>
      <xdr:col>14</xdr:col>
      <xdr:colOff>89647</xdr:colOff>
      <xdr:row>14</xdr:row>
      <xdr:rowOff>124509</xdr:rowOff>
    </xdr:from>
    <xdr:to>
      <xdr:col>15</xdr:col>
      <xdr:colOff>0</xdr:colOff>
      <xdr:row>26</xdr:row>
      <xdr:rowOff>22411</xdr:rowOff>
    </xdr:to>
    <xdr:sp macro="" textlink="">
      <xdr:nvSpPr>
        <xdr:cNvPr id="4" name="正方形/長方形 3">
          <a:extLst>
            <a:ext uri="{FF2B5EF4-FFF2-40B4-BE49-F238E27FC236}">
              <a16:creationId xmlns:a16="http://schemas.microsoft.com/office/drawing/2014/main" id="{AD1A1C03-1A35-4DA6-9379-B56F6163978E}"/>
            </a:ext>
          </a:extLst>
        </xdr:cNvPr>
        <xdr:cNvSpPr/>
      </xdr:nvSpPr>
      <xdr:spPr>
        <a:xfrm>
          <a:off x="9244853" y="2959597"/>
          <a:ext cx="3697941" cy="2620932"/>
        </a:xfrm>
        <a:prstGeom prst="rect">
          <a:avLst/>
        </a:prstGeom>
        <a:solidFill>
          <a:srgbClr val="E7F3FF"/>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記入方法</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◆各経費区分について、支出金額の大きいもの</a:t>
          </a:r>
          <a:r>
            <a:rPr kumimoji="1" lang="en-US" altLang="ja-JP" sz="1050" kern="1200">
              <a:solidFill>
                <a:sysClr val="windowText" lastClr="000000"/>
              </a:solidFill>
              <a:latin typeface="Meiryo UI" panose="020B0604030504040204" pitchFamily="50" charset="-128"/>
              <a:ea typeface="Meiryo UI" panose="020B0604030504040204" pitchFamily="50" charset="-128"/>
            </a:rPr>
            <a:t>3</a:t>
          </a:r>
          <a:r>
            <a:rPr kumimoji="1" lang="ja-JP" altLang="en-US" sz="1050" kern="1200">
              <a:solidFill>
                <a:sysClr val="windowText" lastClr="000000"/>
              </a:solidFill>
              <a:latin typeface="Meiryo UI" panose="020B0604030504040204" pitchFamily="50" charset="-128"/>
              <a:ea typeface="Meiryo UI" panose="020B0604030504040204" pitchFamily="50" charset="-128"/>
            </a:rPr>
            <a:t>件（</a:t>
          </a:r>
          <a:r>
            <a:rPr kumimoji="1" lang="en-US" altLang="ja-JP" sz="1050" kern="1200">
              <a:solidFill>
                <a:sysClr val="windowText" lastClr="000000"/>
              </a:solidFill>
              <a:latin typeface="Meiryo UI" panose="020B0604030504040204" pitchFamily="50" charset="-128"/>
              <a:ea typeface="Meiryo UI" panose="020B0604030504040204" pitchFamily="50" charset="-128"/>
            </a:rPr>
            <a:t>※</a:t>
          </a:r>
          <a:r>
            <a:rPr kumimoji="1" lang="ja-JP" altLang="en-US" sz="1050" kern="1200">
              <a:solidFill>
                <a:sysClr val="windowText" lastClr="000000"/>
              </a:solidFill>
              <a:latin typeface="Meiryo UI" panose="020B0604030504040204" pitchFamily="50" charset="-128"/>
              <a:ea typeface="Meiryo UI" panose="020B0604030504040204" pitchFamily="50" charset="-128"/>
            </a:rPr>
            <a:t>）を「金額」「主な積算内訳」に記入する。それ以外は、各経費区分内の「他」に集約すること。なお、「他」の内訳の記載は任意とする。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）経費区分によっては記載欄が</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1</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2</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件のため、入力欄を確認すること。</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◆間接経費は</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で自動計算されるが、大学・研究開発法人以外の参画機関で、間接経費率の違いにより合計額が自動計算結果と一致しない場合は、</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D51</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G51</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J51</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セルに金額を直接入力することができる。</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ts val="1200"/>
            </a:lnSpc>
            <a:spcBef>
              <a:spcPts val="0"/>
            </a:spcBef>
            <a:spcAft>
              <a:spcPts val="0"/>
            </a:spcAft>
            <a:buClrTx/>
            <a:buSzTx/>
            <a:buFontTx/>
            <a:buNone/>
            <a:tabLst/>
            <a:defRPr/>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◆間接経費率が</a:t>
          </a:r>
          <a:r>
            <a:rPr kumimoji="1" lang="en-US" altLang="ja-JP" sz="1100" b="0" i="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ではない場合は、欄外</a:t>
          </a:r>
          <a:r>
            <a:rPr kumimoji="1" lang="en-US" altLang="ja-JP" sz="1100" b="0" i="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に理由を記載すること。</a:t>
          </a:r>
          <a:endParaRPr lang="ja-JP" altLang="ja-JP" sz="1050">
            <a:solidFill>
              <a:sysClr val="windowText" lastClr="000000"/>
            </a:solidFill>
            <a:effectLst/>
            <a:latin typeface="Meiryo UI" panose="020B0604030504040204" pitchFamily="50" charset="-128"/>
            <a:ea typeface="Meiryo UI" panose="020B0604030504040204" pitchFamily="50" charset="-128"/>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257175</xdr:colOff>
      <xdr:row>2</xdr:row>
      <xdr:rowOff>193862</xdr:rowOff>
    </xdr:from>
    <xdr:to>
      <xdr:col>11</xdr:col>
      <xdr:colOff>3297555</xdr:colOff>
      <xdr:row>8</xdr:row>
      <xdr:rowOff>238125</xdr:rowOff>
    </xdr:to>
    <xdr:sp macro="" textlink="">
      <xdr:nvSpPr>
        <xdr:cNvPr id="2" name="正方形/長方形 1">
          <a:extLst>
            <a:ext uri="{FF2B5EF4-FFF2-40B4-BE49-F238E27FC236}">
              <a16:creationId xmlns:a16="http://schemas.microsoft.com/office/drawing/2014/main" id="{3D882379-1149-4AE5-963A-CD5B2CA29C6D}"/>
            </a:ext>
          </a:extLst>
        </xdr:cNvPr>
        <xdr:cNvSpPr/>
      </xdr:nvSpPr>
      <xdr:spPr>
        <a:xfrm>
          <a:off x="13296900" y="612962"/>
          <a:ext cx="3040380" cy="1149163"/>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貼り付け方法</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200" b="1"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①</a:t>
          </a:r>
          <a:r>
            <a:rPr kumimoji="1" lang="en-US" altLang="ja-JP" sz="1050" b="1" kern="1200">
              <a:solidFill>
                <a:srgbClr val="FF0000"/>
              </a:solidFill>
              <a:latin typeface="Meiryo UI" panose="020B0604030504040204" pitchFamily="50" charset="-128"/>
              <a:ea typeface="Meiryo UI" panose="020B0604030504040204" pitchFamily="50" charset="-128"/>
            </a:rPr>
            <a:t>B5</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en-US" altLang="ja-JP" sz="1050" b="1" u="none" kern="1200">
              <a:solidFill>
                <a:srgbClr val="FF0000"/>
              </a:solidFill>
              <a:latin typeface="Meiryo UI" panose="020B0604030504040204" pitchFamily="50" charset="-128"/>
              <a:ea typeface="Meiryo UI" panose="020B0604030504040204" pitchFamily="50" charset="-128"/>
            </a:rPr>
            <a:t>I7</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ja-JP" altLang="en-US" sz="1050" kern="1200">
              <a:solidFill>
                <a:sysClr val="windowText" lastClr="000000"/>
              </a:solidFill>
              <a:latin typeface="Meiryo UI" panose="020B0604030504040204" pitchFamily="50" charset="-128"/>
              <a:ea typeface="Meiryo UI" panose="020B0604030504040204" pitchFamily="50" charset="-128"/>
            </a:rPr>
            <a:t>を選択し、コピーする。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②申請書の</a:t>
          </a:r>
          <a:r>
            <a:rPr kumimoji="1" lang="en-US" altLang="ja-JP" sz="1050" kern="1200" baseline="0">
              <a:solidFill>
                <a:sysClr val="windowText" lastClr="000000"/>
              </a:solidFill>
              <a:latin typeface="Meiryo UI" panose="020B0604030504040204" pitchFamily="50" charset="-128"/>
              <a:ea typeface="Meiryo UI" panose="020B0604030504040204" pitchFamily="50" charset="-128"/>
            </a:rPr>
            <a:t> </a:t>
          </a:r>
          <a:r>
            <a:rPr kumimoji="1" lang="ja-JP" altLang="en-US" sz="1050" kern="1200" baseline="0">
              <a:solidFill>
                <a:sysClr val="windowText" lastClr="000000"/>
              </a:solidFill>
              <a:latin typeface="Meiryo UI" panose="020B0604030504040204" pitchFamily="50" charset="-128"/>
              <a:ea typeface="Meiryo UI" panose="020B0604030504040204" pitchFamily="50" charset="-128"/>
            </a:rPr>
            <a:t>「</a:t>
          </a:r>
          <a:r>
            <a:rPr kumimoji="1" lang="en-US" altLang="ja-JP" sz="1050" kern="1200" baseline="0">
              <a:solidFill>
                <a:sysClr val="windowText" lastClr="000000"/>
              </a:solidFill>
              <a:latin typeface="Meiryo UI" panose="020B0604030504040204" pitchFamily="50" charset="-128"/>
              <a:ea typeface="Meiryo UI" panose="020B0604030504040204" pitchFamily="50" charset="-128"/>
            </a:rPr>
            <a:t>6</a:t>
          </a:r>
          <a:r>
            <a:rPr kumimoji="1" lang="ja-JP" altLang="en-US" sz="1050" kern="1200" baseline="0">
              <a:solidFill>
                <a:sysClr val="windowText" lastClr="000000"/>
              </a:solidFill>
              <a:latin typeface="Meiryo UI" panose="020B0604030504040204" pitchFamily="50" charset="-128"/>
              <a:ea typeface="Meiryo UI" panose="020B0604030504040204" pitchFamily="50" charset="-128"/>
            </a:rPr>
            <a:t> </a:t>
          </a:r>
          <a:r>
            <a:rPr kumimoji="1" lang="ja-JP" altLang="en-US" sz="1050" kern="1200">
              <a:solidFill>
                <a:sysClr val="windowText" lastClr="000000"/>
              </a:solidFill>
              <a:latin typeface="Meiryo UI" panose="020B0604030504040204" pitchFamily="50" charset="-128"/>
              <a:ea typeface="Meiryo UI" panose="020B0604030504040204" pitchFamily="50" charset="-128"/>
            </a:rPr>
            <a:t>各年度別経費内訳　（</a:t>
          </a:r>
          <a:r>
            <a:rPr kumimoji="1" lang="en-US" altLang="ja-JP" sz="1050" kern="1200">
              <a:solidFill>
                <a:sysClr val="windowText" lastClr="000000"/>
              </a:solidFill>
              <a:latin typeface="Meiryo UI" panose="020B0604030504040204" pitchFamily="50" charset="-128"/>
              <a:ea typeface="Meiryo UI" panose="020B0604030504040204" pitchFamily="50" charset="-128"/>
            </a:rPr>
            <a:t>1</a:t>
          </a:r>
          <a:r>
            <a:rPr kumimoji="1" lang="ja-JP" altLang="en-US" sz="1050" kern="1200">
              <a:solidFill>
                <a:sysClr val="windowText" lastClr="000000"/>
              </a:solidFill>
              <a:latin typeface="Meiryo UI" panose="020B0604030504040204" pitchFamily="50" charset="-128"/>
              <a:ea typeface="Meiryo UI" panose="020B0604030504040204" pitchFamily="50" charset="-128"/>
            </a:rPr>
            <a:t>）課題全体の各年度別経費」に </a:t>
          </a:r>
          <a:r>
            <a:rPr kumimoji="1" lang="ja-JP" altLang="en-US" sz="1050" b="1" kern="1200">
              <a:solidFill>
                <a:srgbClr val="FF0000"/>
              </a:solidFill>
              <a:latin typeface="Meiryo UI" panose="020B0604030504040204" pitchFamily="50" charset="-128"/>
              <a:ea typeface="Meiryo UI" panose="020B0604030504040204" pitchFamily="50" charset="-128"/>
            </a:rPr>
            <a:t>「</a:t>
          </a:r>
          <a:r>
            <a:rPr kumimoji="1" lang="ja-JP" altLang="en-US" sz="1050" b="1" u="sng" kern="1200">
              <a:solidFill>
                <a:srgbClr val="FF0000"/>
              </a:solidFill>
              <a:latin typeface="Meiryo UI" panose="020B0604030504040204" pitchFamily="50" charset="-128"/>
              <a:ea typeface="Meiryo UI" panose="020B0604030504040204" pitchFamily="50" charset="-128"/>
            </a:rPr>
            <a:t>図」</a:t>
          </a:r>
          <a:r>
            <a:rPr kumimoji="1" lang="ja-JP" altLang="en-US" sz="1050" b="0" u="none" kern="1200">
              <a:solidFill>
                <a:sysClr val="windowText" lastClr="000000"/>
              </a:solidFill>
              <a:latin typeface="Meiryo UI" panose="020B0604030504040204" pitchFamily="50" charset="-128"/>
              <a:ea typeface="Meiryo UI" panose="020B0604030504040204" pitchFamily="50" charset="-128"/>
            </a:rPr>
            <a:t>で</a:t>
          </a:r>
          <a:r>
            <a:rPr kumimoji="1" lang="ja-JP" altLang="en-US" sz="1050" kern="1200">
              <a:solidFill>
                <a:sysClr val="windowText" lastClr="000000"/>
              </a:solidFill>
              <a:latin typeface="Meiryo UI" panose="020B0604030504040204" pitchFamily="50" charset="-128"/>
              <a:ea typeface="Meiryo UI" panose="020B0604030504040204" pitchFamily="50" charset="-128"/>
            </a:rPr>
            <a:t>貼り付ける。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　</a:t>
          </a:r>
          <a:r>
            <a:rPr kumimoji="1" lang="en-US" altLang="ja-JP" sz="1050" kern="1200">
              <a:solidFill>
                <a:sysClr val="windowText" lastClr="000000"/>
              </a:solidFill>
              <a:latin typeface="Meiryo UI" panose="020B0604030504040204" pitchFamily="50" charset="-128"/>
              <a:ea typeface="Meiryo UI" panose="020B0604030504040204" pitchFamily="50" charset="-128"/>
            </a:rPr>
            <a:t>※</a:t>
          </a:r>
          <a:r>
            <a:rPr kumimoji="1" lang="ja-JP" altLang="en-US" sz="1050" kern="1200">
              <a:solidFill>
                <a:sysClr val="windowText" lastClr="000000"/>
              </a:solidFill>
              <a:latin typeface="Meiryo UI" panose="020B0604030504040204" pitchFamily="50" charset="-128"/>
              <a:ea typeface="Meiryo UI" panose="020B0604030504040204" pitchFamily="50" charset="-128"/>
            </a:rPr>
            <a:t>「図」とは編集できない形式のことを指す</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11</xdr:col>
      <xdr:colOff>257175</xdr:colOff>
      <xdr:row>10</xdr:row>
      <xdr:rowOff>17144</xdr:rowOff>
    </xdr:from>
    <xdr:to>
      <xdr:col>11</xdr:col>
      <xdr:colOff>3297270</xdr:colOff>
      <xdr:row>16</xdr:row>
      <xdr:rowOff>38100</xdr:rowOff>
    </xdr:to>
    <xdr:sp macro="" textlink="">
      <xdr:nvSpPr>
        <xdr:cNvPr id="3" name="正方形/長方形 2">
          <a:extLst>
            <a:ext uri="{FF2B5EF4-FFF2-40B4-BE49-F238E27FC236}">
              <a16:creationId xmlns:a16="http://schemas.microsoft.com/office/drawing/2014/main" id="{5C08F83E-F84C-44AB-B24B-B9DB7CBEB523}"/>
            </a:ext>
          </a:extLst>
        </xdr:cNvPr>
        <xdr:cNvSpPr/>
      </xdr:nvSpPr>
      <xdr:spPr>
        <a:xfrm>
          <a:off x="13296900" y="2217419"/>
          <a:ext cx="3040095" cy="1297306"/>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貼り付け方法</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200" b="1"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en-US" altLang="ja-JP" sz="1050" b="1" kern="1200">
              <a:solidFill>
                <a:sysClr val="windowText" lastClr="000000"/>
              </a:solidFill>
              <a:latin typeface="Meiryo UI" panose="020B0604030504040204" pitchFamily="50" charset="-128"/>
              <a:ea typeface="Meiryo UI" panose="020B0604030504040204" pitchFamily="50" charset="-128"/>
            </a:rPr>
            <a:t>①</a:t>
          </a:r>
          <a:r>
            <a:rPr kumimoji="1" lang="en-US" altLang="ja-JP" sz="1050" b="1" kern="1200">
              <a:solidFill>
                <a:srgbClr val="FF0000"/>
              </a:solidFill>
              <a:latin typeface="Meiryo UI" panose="020B0604030504040204" pitchFamily="50" charset="-128"/>
              <a:ea typeface="Meiryo UI" panose="020B0604030504040204" pitchFamily="50" charset="-128"/>
            </a:rPr>
            <a:t>B12</a:t>
          </a:r>
          <a:r>
            <a:rPr kumimoji="1" lang="ja-JP" altLang="en-US" sz="1050" b="1" kern="1200">
              <a:solidFill>
                <a:srgbClr val="FF0000"/>
              </a:solidFill>
              <a:latin typeface="Meiryo UI" panose="020B0604030504040204" pitchFamily="50" charset="-128"/>
              <a:ea typeface="Meiryo UI" panose="020B0604030504040204" pitchFamily="50" charset="-128"/>
            </a:rPr>
            <a:t>セル～</a:t>
          </a:r>
          <a:r>
            <a:rPr kumimoji="1" lang="en-US" altLang="ja-JP" sz="1050" b="1" kern="1200">
              <a:solidFill>
                <a:srgbClr val="FF0000"/>
              </a:solidFill>
              <a:latin typeface="Meiryo UI" panose="020B0604030504040204" pitchFamily="50" charset="-128"/>
              <a:ea typeface="Meiryo UI" panose="020B0604030504040204" pitchFamily="50" charset="-128"/>
            </a:rPr>
            <a:t>I23</a:t>
          </a:r>
          <a:r>
            <a:rPr kumimoji="1" lang="ja-JP" altLang="en-US" sz="1050" b="1" kern="1200">
              <a:solidFill>
                <a:srgbClr val="FF0000"/>
              </a:solidFill>
              <a:latin typeface="Meiryo UI" panose="020B0604030504040204" pitchFamily="50" charset="-128"/>
              <a:ea typeface="Meiryo UI" panose="020B0604030504040204" pitchFamily="50" charset="-128"/>
            </a:rPr>
            <a:t>セル</a:t>
          </a:r>
          <a:r>
            <a:rPr kumimoji="1" lang="ja-JP" altLang="en-US" sz="1050" b="0" kern="1200">
              <a:solidFill>
                <a:sysClr val="windowText" lastClr="000000"/>
              </a:solidFill>
              <a:latin typeface="Meiryo UI" panose="020B0604030504040204" pitchFamily="50" charset="-128"/>
              <a:ea typeface="Meiryo UI" panose="020B0604030504040204" pitchFamily="50" charset="-128"/>
            </a:rPr>
            <a:t>を選択し、コピーする。</a:t>
          </a:r>
          <a:endParaRPr kumimoji="1" lang="en-US" altLang="ja-JP" sz="1050" b="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②申請書の 「</a:t>
          </a:r>
          <a:r>
            <a:rPr kumimoji="1" lang="en-US" altLang="ja-JP" sz="1050" kern="1200">
              <a:solidFill>
                <a:sysClr val="windowText" lastClr="000000"/>
              </a:solidFill>
              <a:latin typeface="Meiryo UI" panose="020B0604030504040204" pitchFamily="50" charset="-128"/>
              <a:ea typeface="Meiryo UI" panose="020B0604030504040204" pitchFamily="50" charset="-128"/>
            </a:rPr>
            <a:t>6 </a:t>
          </a:r>
          <a:r>
            <a:rPr kumimoji="1" lang="ja-JP" altLang="en-US" sz="1050" kern="1200">
              <a:solidFill>
                <a:sysClr val="windowText" lastClr="000000"/>
              </a:solidFill>
              <a:latin typeface="Meiryo UI" panose="020B0604030504040204" pitchFamily="50" charset="-128"/>
              <a:ea typeface="Meiryo UI" panose="020B0604030504040204" pitchFamily="50" charset="-128"/>
            </a:rPr>
            <a:t>各年度別経費内訳　（</a:t>
          </a:r>
          <a:r>
            <a:rPr kumimoji="1" lang="en-US" altLang="ja-JP" sz="1050" kern="1200">
              <a:solidFill>
                <a:sysClr val="windowText" lastClr="000000"/>
              </a:solidFill>
              <a:latin typeface="Meiryo UI" panose="020B0604030504040204" pitchFamily="50" charset="-128"/>
              <a:ea typeface="Meiryo UI" panose="020B0604030504040204" pitchFamily="50" charset="-128"/>
            </a:rPr>
            <a:t>2</a:t>
          </a:r>
          <a:r>
            <a:rPr kumimoji="1" lang="ja-JP" altLang="en-US" sz="1050" kern="1200">
              <a:solidFill>
                <a:sysClr val="windowText" lastClr="000000"/>
              </a:solidFill>
              <a:latin typeface="Meiryo UI" panose="020B0604030504040204" pitchFamily="50" charset="-128"/>
              <a:ea typeface="Meiryo UI" panose="020B0604030504040204" pitchFamily="50" charset="-128"/>
            </a:rPr>
            <a:t>）各年度別経費」に </a:t>
          </a:r>
          <a:r>
            <a:rPr kumimoji="1" lang="ja-JP" altLang="en-US" sz="1050" b="1" u="sng" kern="1200">
              <a:solidFill>
                <a:srgbClr val="FF0000"/>
              </a:solidFill>
              <a:latin typeface="Meiryo UI" panose="020B0604030504040204" pitchFamily="50" charset="-128"/>
              <a:ea typeface="Meiryo UI" panose="020B0604030504040204" pitchFamily="50" charset="-128"/>
            </a:rPr>
            <a:t>「図」</a:t>
          </a:r>
          <a:r>
            <a:rPr kumimoji="1" lang="ja-JP" altLang="en-US" sz="1050" b="0" u="none" kern="1200">
              <a:solidFill>
                <a:sysClr val="windowText" lastClr="000000"/>
              </a:solidFill>
              <a:latin typeface="Meiryo UI" panose="020B0604030504040204" pitchFamily="50" charset="-128"/>
              <a:ea typeface="Meiryo UI" panose="020B0604030504040204" pitchFamily="50" charset="-128"/>
            </a:rPr>
            <a:t>で</a:t>
          </a:r>
          <a:r>
            <a:rPr kumimoji="1" lang="ja-JP" altLang="en-US" sz="1050" kern="1200">
              <a:solidFill>
                <a:sysClr val="windowText" lastClr="000000"/>
              </a:solidFill>
              <a:latin typeface="Meiryo UI" panose="020B0604030504040204" pitchFamily="50" charset="-128"/>
              <a:ea typeface="Meiryo UI" panose="020B0604030504040204" pitchFamily="50" charset="-128"/>
            </a:rPr>
            <a:t>貼り付ける。</a:t>
          </a: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　</a:t>
          </a:r>
          <a:r>
            <a:rPr kumimoji="1" lang="en-US" altLang="ja-JP" sz="1050" kern="1200">
              <a:solidFill>
                <a:sysClr val="windowText" lastClr="000000"/>
              </a:solidFill>
              <a:latin typeface="Meiryo UI" panose="020B0604030504040204" pitchFamily="50" charset="-128"/>
              <a:ea typeface="Meiryo UI" panose="020B0604030504040204" pitchFamily="50" charset="-128"/>
            </a:rPr>
            <a:t>※</a:t>
          </a:r>
          <a:r>
            <a:rPr kumimoji="1" lang="ja-JP" altLang="en-US" sz="1050" kern="1200">
              <a:solidFill>
                <a:sysClr val="windowText" lastClr="000000"/>
              </a:solidFill>
              <a:latin typeface="Meiryo UI" panose="020B0604030504040204" pitchFamily="50" charset="-128"/>
              <a:ea typeface="Meiryo UI" panose="020B0604030504040204" pitchFamily="50" charset="-128"/>
            </a:rPr>
            <a:t>「図」とは編集できない形式のことを指す</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22</xdr:col>
      <xdr:colOff>192742</xdr:colOff>
      <xdr:row>2</xdr:row>
      <xdr:rowOff>11205</xdr:rowOff>
    </xdr:from>
    <xdr:to>
      <xdr:col>22</xdr:col>
      <xdr:colOff>3778626</xdr:colOff>
      <xdr:row>14</xdr:row>
      <xdr:rowOff>34637</xdr:rowOff>
    </xdr:to>
    <xdr:sp macro="" textlink="">
      <xdr:nvSpPr>
        <xdr:cNvPr id="2" name="正方形/長方形 1">
          <a:extLst>
            <a:ext uri="{FF2B5EF4-FFF2-40B4-BE49-F238E27FC236}">
              <a16:creationId xmlns:a16="http://schemas.microsoft.com/office/drawing/2014/main" id="{04792E2C-9243-44CC-BBB4-361A5FE77B73}"/>
            </a:ext>
          </a:extLst>
        </xdr:cNvPr>
        <xdr:cNvSpPr/>
      </xdr:nvSpPr>
      <xdr:spPr>
        <a:xfrm>
          <a:off x="17068801" y="437029"/>
          <a:ext cx="3585884" cy="2432696"/>
        </a:xfrm>
        <a:prstGeom prst="rect">
          <a:avLst/>
        </a:prstGeom>
        <a:solidFill>
          <a:schemeClr val="tx2">
            <a:lumMod val="10000"/>
            <a:lumOff val="90000"/>
          </a:schemeClr>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貼り付け方法</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200" b="1"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en-US" altLang="ja-JP" sz="1050" kern="1200">
              <a:solidFill>
                <a:sysClr val="windowText" lastClr="000000"/>
              </a:solidFill>
              <a:latin typeface="Meiryo UI" panose="020B0604030504040204" pitchFamily="50" charset="-128"/>
              <a:ea typeface="Meiryo UI" panose="020B0604030504040204" pitchFamily="50" charset="-128"/>
            </a:rPr>
            <a:t>1</a:t>
          </a:r>
          <a:r>
            <a:rPr kumimoji="1" lang="ja-JP" altLang="en-US" sz="1050" kern="1200">
              <a:solidFill>
                <a:sysClr val="windowText" lastClr="000000"/>
              </a:solidFill>
              <a:latin typeface="Meiryo UI" panose="020B0604030504040204" pitchFamily="50" charset="-128"/>
              <a:ea typeface="Meiryo UI" panose="020B0604030504040204" pitchFamily="50" charset="-128"/>
            </a:rPr>
            <a:t>～</a:t>
          </a:r>
          <a:r>
            <a:rPr kumimoji="1" lang="en-US" altLang="ja-JP" sz="1050" kern="1200">
              <a:solidFill>
                <a:sysClr val="windowText" lastClr="000000"/>
              </a:solidFill>
              <a:latin typeface="Meiryo UI" panose="020B0604030504040204" pitchFamily="50" charset="-128"/>
              <a:ea typeface="Meiryo UI" panose="020B0604030504040204" pitchFamily="50" charset="-128"/>
            </a:rPr>
            <a:t>3</a:t>
          </a:r>
          <a:r>
            <a:rPr kumimoji="1" lang="ja-JP" altLang="en-US" sz="1050" kern="1200">
              <a:solidFill>
                <a:sysClr val="windowText" lastClr="000000"/>
              </a:solidFill>
              <a:latin typeface="Meiryo UI" panose="020B0604030504040204" pitchFamily="50" charset="-128"/>
              <a:ea typeface="Meiryo UI" panose="020B0604030504040204" pitchFamily="50" charset="-128"/>
            </a:rPr>
            <a:t>年目、</a:t>
          </a:r>
          <a:r>
            <a:rPr kumimoji="1" lang="en-US" altLang="ja-JP" sz="1050" kern="1200">
              <a:solidFill>
                <a:sysClr val="windowText" lastClr="000000"/>
              </a:solidFill>
              <a:latin typeface="Meiryo UI" panose="020B0604030504040204" pitchFamily="50" charset="-128"/>
              <a:ea typeface="Meiryo UI" panose="020B0604030504040204" pitchFamily="50" charset="-128"/>
            </a:rPr>
            <a:t>4</a:t>
          </a:r>
          <a:r>
            <a:rPr kumimoji="1" lang="ja-JP" altLang="en-US" sz="1050" kern="1200">
              <a:solidFill>
                <a:sysClr val="windowText" lastClr="000000"/>
              </a:solidFill>
              <a:latin typeface="Meiryo UI" panose="020B0604030504040204" pitchFamily="50" charset="-128"/>
              <a:ea typeface="Meiryo UI" panose="020B0604030504040204" pitchFamily="50" charset="-128"/>
            </a:rPr>
            <a:t>～</a:t>
          </a:r>
          <a:r>
            <a:rPr kumimoji="1" lang="en-US" altLang="ja-JP" sz="1050" kern="1200">
              <a:solidFill>
                <a:sysClr val="windowText" lastClr="000000"/>
              </a:solidFill>
              <a:latin typeface="Meiryo UI" panose="020B0604030504040204" pitchFamily="50" charset="-128"/>
              <a:ea typeface="Meiryo UI" panose="020B0604030504040204" pitchFamily="50" charset="-128"/>
            </a:rPr>
            <a:t>5</a:t>
          </a:r>
          <a:r>
            <a:rPr kumimoji="1" lang="ja-JP" altLang="en-US" sz="1050" kern="1200">
              <a:solidFill>
                <a:sysClr val="windowText" lastClr="000000"/>
              </a:solidFill>
              <a:latin typeface="Meiryo UI" panose="020B0604030504040204" pitchFamily="50" charset="-128"/>
              <a:ea typeface="Meiryo UI" panose="020B0604030504040204" pitchFamily="50" charset="-128"/>
            </a:rPr>
            <a:t>年目に分けて作業をする。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①</a:t>
          </a:r>
          <a:r>
            <a:rPr kumimoji="1" lang="en-US" altLang="ja-JP" sz="1050" b="1" kern="1200">
              <a:solidFill>
                <a:srgbClr val="FF0000"/>
              </a:solidFill>
              <a:latin typeface="Meiryo UI" panose="020B0604030504040204" pitchFamily="50" charset="-128"/>
              <a:ea typeface="Meiryo UI" panose="020B0604030504040204" pitchFamily="50" charset="-128"/>
            </a:rPr>
            <a:t>1</a:t>
          </a:r>
          <a:r>
            <a:rPr kumimoji="1" lang="ja-JP" altLang="en-US" sz="1050" b="1" kern="1200">
              <a:solidFill>
                <a:srgbClr val="FF0000"/>
              </a:solidFill>
              <a:latin typeface="Meiryo UI" panose="020B0604030504040204" pitchFamily="50" charset="-128"/>
              <a:ea typeface="Meiryo UI" panose="020B0604030504040204" pitchFamily="50" charset="-128"/>
            </a:rPr>
            <a:t>～</a:t>
          </a:r>
          <a:r>
            <a:rPr kumimoji="1" lang="en-US" altLang="ja-JP" sz="1050" b="1" kern="1200">
              <a:solidFill>
                <a:srgbClr val="FF0000"/>
              </a:solidFill>
              <a:latin typeface="Meiryo UI" panose="020B0604030504040204" pitchFamily="50" charset="-128"/>
              <a:ea typeface="Meiryo UI" panose="020B0604030504040204" pitchFamily="50" charset="-128"/>
            </a:rPr>
            <a:t>3</a:t>
          </a:r>
          <a:r>
            <a:rPr kumimoji="1" lang="ja-JP" altLang="en-US" sz="1050" b="1" kern="1200">
              <a:solidFill>
                <a:srgbClr val="FF0000"/>
              </a:solidFill>
              <a:latin typeface="Meiryo UI" panose="020B0604030504040204" pitchFamily="50" charset="-128"/>
              <a:ea typeface="Meiryo UI" panose="020B0604030504040204" pitchFamily="50" charset="-128"/>
            </a:rPr>
            <a:t>年目：</a:t>
          </a:r>
          <a:r>
            <a:rPr kumimoji="1" lang="en-US" altLang="ja-JP" sz="1050" b="1" u="none" kern="1200">
              <a:solidFill>
                <a:srgbClr val="FF0000"/>
              </a:solidFill>
              <a:latin typeface="Meiryo UI" panose="020B0604030504040204" pitchFamily="50" charset="-128"/>
              <a:ea typeface="Meiryo UI" panose="020B0604030504040204" pitchFamily="50" charset="-128"/>
            </a:rPr>
            <a:t>B4</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en-US" altLang="ja-JP" sz="1050" b="1" u="none" kern="1200">
              <a:solidFill>
                <a:srgbClr val="FF0000"/>
              </a:solidFill>
              <a:latin typeface="Meiryo UI" panose="020B0604030504040204" pitchFamily="50" charset="-128"/>
              <a:ea typeface="Meiryo UI" panose="020B0604030504040204" pitchFamily="50" charset="-128"/>
            </a:rPr>
            <a:t>B56</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en-US" altLang="ja-JP" sz="1050" b="1" u="none" kern="1200">
              <a:solidFill>
                <a:srgbClr val="FF0000"/>
              </a:solidFill>
              <a:latin typeface="Meiryo UI" panose="020B0604030504040204" pitchFamily="50" charset="-128"/>
              <a:ea typeface="Meiryo UI" panose="020B0604030504040204" pitchFamily="50" charset="-128"/>
            </a:rPr>
            <a:t>L56</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endParaRPr kumimoji="1" lang="en-US" altLang="ja-JP" sz="1050" b="1" u="none" kern="1200">
            <a:solidFill>
              <a:srgbClr val="FF0000"/>
            </a:solidFill>
            <a:latin typeface="Meiryo UI" panose="020B0604030504040204" pitchFamily="50" charset="-128"/>
            <a:ea typeface="Meiryo UI" panose="020B0604030504040204" pitchFamily="50" charset="-128"/>
          </a:endParaRPr>
        </a:p>
        <a:p>
          <a:pPr algn="l">
            <a:lnSpc>
              <a:spcPts val="1200"/>
            </a:lnSpc>
          </a:pPr>
          <a:r>
            <a:rPr kumimoji="1" lang="ja-JP" altLang="en-US" sz="1050" b="1" u="none" kern="1200">
              <a:solidFill>
                <a:sysClr val="windowText" lastClr="000000"/>
              </a:solidFill>
              <a:latin typeface="Meiryo UI" panose="020B0604030504040204" pitchFamily="50" charset="-128"/>
              <a:ea typeface="Meiryo UI" panose="020B0604030504040204" pitchFamily="50" charset="-128"/>
            </a:rPr>
            <a:t>　</a:t>
          </a:r>
          <a:r>
            <a:rPr kumimoji="1" lang="en-US" altLang="ja-JP" sz="1050" b="1" u="none" kern="1200">
              <a:solidFill>
                <a:srgbClr val="FF0000"/>
              </a:solidFill>
              <a:latin typeface="Meiryo UI" panose="020B0604030504040204" pitchFamily="50" charset="-128"/>
              <a:ea typeface="Meiryo UI" panose="020B0604030504040204" pitchFamily="50" charset="-128"/>
            </a:rPr>
            <a:t>4</a:t>
          </a:r>
          <a:r>
            <a:rPr kumimoji="1" lang="ja-JP" altLang="en-US" sz="1050" b="1" u="none" kern="1200">
              <a:solidFill>
                <a:srgbClr val="FF0000"/>
              </a:solidFill>
              <a:latin typeface="Meiryo UI" panose="020B0604030504040204" pitchFamily="50" charset="-128"/>
              <a:ea typeface="Meiryo UI" panose="020B0604030504040204" pitchFamily="50" charset="-128"/>
            </a:rPr>
            <a:t>～</a:t>
          </a:r>
          <a:r>
            <a:rPr kumimoji="1" lang="en-US" altLang="ja-JP" sz="1050" b="1" u="none" kern="1200">
              <a:solidFill>
                <a:srgbClr val="FF0000"/>
              </a:solidFill>
              <a:latin typeface="Meiryo UI" panose="020B0604030504040204" pitchFamily="50" charset="-128"/>
              <a:ea typeface="Meiryo UI" panose="020B0604030504040204" pitchFamily="50" charset="-128"/>
            </a:rPr>
            <a:t>5</a:t>
          </a:r>
          <a:r>
            <a:rPr kumimoji="1" lang="ja-JP" altLang="en-US" sz="1050" b="1" u="none" kern="1200">
              <a:solidFill>
                <a:srgbClr val="FF0000"/>
              </a:solidFill>
              <a:latin typeface="Meiryo UI" panose="020B0604030504040204" pitchFamily="50" charset="-128"/>
              <a:ea typeface="Meiryo UI" panose="020B0604030504040204" pitchFamily="50" charset="-128"/>
            </a:rPr>
            <a:t>年目：</a:t>
          </a:r>
          <a:r>
            <a:rPr kumimoji="1" lang="en-US" altLang="ja-JP" sz="1050" b="1" u="none" kern="1200">
              <a:solidFill>
                <a:srgbClr val="FF0000"/>
              </a:solidFill>
              <a:latin typeface="Meiryo UI" panose="020B0604030504040204" pitchFamily="50" charset="-128"/>
              <a:ea typeface="Meiryo UI" panose="020B0604030504040204" pitchFamily="50" charset="-128"/>
            </a:rPr>
            <a:t>M4</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en-US" altLang="ja-JP" sz="1050" b="1" u="none" kern="1200">
              <a:solidFill>
                <a:srgbClr val="FF0000"/>
              </a:solidFill>
              <a:latin typeface="Meiryo UI" panose="020B0604030504040204" pitchFamily="50" charset="-128"/>
              <a:ea typeface="Meiryo UI" panose="020B0604030504040204" pitchFamily="50" charset="-128"/>
            </a:rPr>
            <a:t>M56</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en-US" altLang="ja-JP" sz="1050" b="1" u="none" kern="1200">
              <a:solidFill>
                <a:srgbClr val="FF0000"/>
              </a:solidFill>
              <a:latin typeface="Meiryo UI" panose="020B0604030504040204" pitchFamily="50" charset="-128"/>
              <a:ea typeface="Meiryo UI" panose="020B0604030504040204" pitchFamily="50" charset="-128"/>
            </a:rPr>
            <a:t>T56</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endParaRPr kumimoji="1" lang="en-US" altLang="ja-JP" sz="1050" b="1" u="none" kern="1200">
            <a:solidFill>
              <a:srgbClr val="FF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　を選択し、コピーする。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spcBef>
              <a:spcPts val="600"/>
            </a:spcBef>
          </a:pPr>
          <a:r>
            <a:rPr kumimoji="1" lang="ja-JP" altLang="en-US" sz="1050" kern="1200">
              <a:solidFill>
                <a:sysClr val="windowText" lastClr="000000"/>
              </a:solidFill>
              <a:latin typeface="Meiryo UI" panose="020B0604030504040204" pitchFamily="50" charset="-128"/>
              <a:ea typeface="Meiryo UI" panose="020B0604030504040204" pitchFamily="50" charset="-128"/>
            </a:rPr>
            <a:t>②申請書の 「</a:t>
          </a:r>
          <a:r>
            <a:rPr kumimoji="1" lang="en-US" altLang="ja-JP" sz="1050" kern="1200">
              <a:solidFill>
                <a:sysClr val="windowText" lastClr="000000"/>
              </a:solidFill>
              <a:latin typeface="Meiryo UI" panose="020B0604030504040204" pitchFamily="50" charset="-128"/>
              <a:ea typeface="Meiryo UI" panose="020B0604030504040204" pitchFamily="50" charset="-128"/>
            </a:rPr>
            <a:t>6 </a:t>
          </a:r>
          <a:r>
            <a:rPr kumimoji="1" lang="ja-JP" altLang="en-US" sz="1050" kern="1200">
              <a:solidFill>
                <a:sysClr val="windowText" lastClr="000000"/>
              </a:solidFill>
              <a:latin typeface="Meiryo UI" panose="020B0604030504040204" pitchFamily="50" charset="-128"/>
              <a:ea typeface="Meiryo UI" panose="020B0604030504040204" pitchFamily="50" charset="-128"/>
            </a:rPr>
            <a:t>各年度別経費内訳　（</a:t>
          </a:r>
          <a:r>
            <a:rPr kumimoji="1" lang="en-US" altLang="ja-JP" sz="1050" kern="1200">
              <a:solidFill>
                <a:sysClr val="windowText" lastClr="000000"/>
              </a:solidFill>
              <a:latin typeface="Meiryo UI" panose="020B0604030504040204" pitchFamily="50" charset="-128"/>
              <a:ea typeface="Meiryo UI" panose="020B0604030504040204" pitchFamily="50" charset="-128"/>
            </a:rPr>
            <a:t>3</a:t>
          </a:r>
          <a:r>
            <a:rPr kumimoji="1" lang="ja-JP" altLang="en-US" sz="1050" kern="1200">
              <a:solidFill>
                <a:sysClr val="windowText" lastClr="000000"/>
              </a:solidFill>
              <a:latin typeface="Meiryo UI" panose="020B0604030504040204" pitchFamily="50" charset="-128"/>
              <a:ea typeface="Meiryo UI" panose="020B0604030504040204" pitchFamily="50" charset="-128"/>
            </a:rPr>
            <a:t>）各年度経費内訳（金額・主な積算内訳）に、</a:t>
          </a:r>
          <a:r>
            <a:rPr kumimoji="1" lang="ja-JP" altLang="en-US" sz="1050" b="1" kern="1200">
              <a:solidFill>
                <a:srgbClr val="FF0000"/>
              </a:solidFill>
              <a:latin typeface="Meiryo UI" panose="020B0604030504040204" pitchFamily="50" charset="-128"/>
              <a:ea typeface="Meiryo UI" panose="020B0604030504040204" pitchFamily="50" charset="-128"/>
            </a:rPr>
            <a:t>「元の書式を保持」</a:t>
          </a:r>
          <a:r>
            <a:rPr kumimoji="1" lang="ja-JP" altLang="en-US" sz="1050" b="1" kern="1200">
              <a:solidFill>
                <a:sysClr val="windowText" lastClr="000000"/>
              </a:solidFill>
              <a:latin typeface="Meiryo UI" panose="020B0604030504040204" pitchFamily="50" charset="-128"/>
              <a:ea typeface="Meiryo UI" panose="020B0604030504040204" pitchFamily="50" charset="-128"/>
            </a:rPr>
            <a:t>で</a:t>
          </a:r>
          <a:r>
            <a:rPr kumimoji="1" lang="ja-JP" altLang="en-US" sz="1050" b="0" kern="1200">
              <a:solidFill>
                <a:sysClr val="windowText" lastClr="000000"/>
              </a:solidFill>
              <a:latin typeface="Meiryo UI" panose="020B0604030504040204" pitchFamily="50" charset="-128"/>
              <a:ea typeface="Meiryo UI" panose="020B0604030504040204" pitchFamily="50" charset="-128"/>
            </a:rPr>
            <a:t>貼り付ける。</a:t>
          </a:r>
          <a:endParaRPr kumimoji="1" lang="en-US" altLang="ja-JP" sz="1050" b="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spcBef>
              <a:spcPts val="600"/>
            </a:spcBef>
          </a:pPr>
          <a:r>
            <a:rPr kumimoji="1" lang="ja-JP" altLang="en-US" sz="1050" kern="1200">
              <a:solidFill>
                <a:sysClr val="windowText" lastClr="000000"/>
              </a:solidFill>
              <a:latin typeface="Meiryo UI" panose="020B0604030504040204" pitchFamily="50" charset="-128"/>
              <a:ea typeface="Meiryo UI" panose="020B0604030504040204" pitchFamily="50" charset="-128"/>
            </a:rPr>
            <a:t>（図で貼り付けると、表が１ページに収まるように自動で縮小され、文字が小さく見づらくなります。）</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spcBef>
              <a:spcPts val="600"/>
            </a:spcBef>
          </a:pPr>
          <a:r>
            <a:rPr kumimoji="1" lang="ja-JP" altLang="en-US" sz="1050" kern="1200">
              <a:solidFill>
                <a:sysClr val="windowText" lastClr="000000"/>
              </a:solidFill>
              <a:latin typeface="Meiryo UI" panose="020B0604030504040204" pitchFamily="50" charset="-128"/>
              <a:ea typeface="Meiryo UI" panose="020B0604030504040204" pitchFamily="50" charset="-128"/>
            </a:rPr>
            <a:t>③貼り付け先の申請書で適宜レイアウト等を整える。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editAs="absolute">
    <xdr:from>
      <xdr:col>22</xdr:col>
      <xdr:colOff>224119</xdr:colOff>
      <xdr:row>16</xdr:row>
      <xdr:rowOff>155964</xdr:rowOff>
    </xdr:from>
    <xdr:to>
      <xdr:col>23</xdr:col>
      <xdr:colOff>0</xdr:colOff>
      <xdr:row>30</xdr:row>
      <xdr:rowOff>34637</xdr:rowOff>
    </xdr:to>
    <xdr:sp macro="" textlink="">
      <xdr:nvSpPr>
        <xdr:cNvPr id="4" name="正方形/長方形 3">
          <a:extLst>
            <a:ext uri="{FF2B5EF4-FFF2-40B4-BE49-F238E27FC236}">
              <a16:creationId xmlns:a16="http://schemas.microsoft.com/office/drawing/2014/main" id="{992A4D46-5638-4CA8-8D39-163097BA37DC}"/>
            </a:ext>
          </a:extLst>
        </xdr:cNvPr>
        <xdr:cNvSpPr/>
      </xdr:nvSpPr>
      <xdr:spPr>
        <a:xfrm>
          <a:off x="15251207" y="3394464"/>
          <a:ext cx="3563469" cy="2702555"/>
        </a:xfrm>
        <a:prstGeom prst="rect">
          <a:avLst/>
        </a:prstGeom>
        <a:solidFill>
          <a:srgbClr val="E7F3FF"/>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記入方法</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◆各経費区分について、支出金額の大きいもの</a:t>
          </a:r>
          <a:r>
            <a:rPr kumimoji="1" lang="en-US" altLang="ja-JP" sz="1050" kern="1200">
              <a:solidFill>
                <a:sysClr val="windowText" lastClr="000000"/>
              </a:solidFill>
              <a:latin typeface="Meiryo UI" panose="020B0604030504040204" pitchFamily="50" charset="-128"/>
              <a:ea typeface="Meiryo UI" panose="020B0604030504040204" pitchFamily="50" charset="-128"/>
            </a:rPr>
            <a:t>3</a:t>
          </a:r>
          <a:r>
            <a:rPr kumimoji="1" lang="ja-JP" altLang="en-US" sz="1050" kern="1200">
              <a:solidFill>
                <a:sysClr val="windowText" lastClr="000000"/>
              </a:solidFill>
              <a:latin typeface="Meiryo UI" panose="020B0604030504040204" pitchFamily="50" charset="-128"/>
              <a:ea typeface="Meiryo UI" panose="020B0604030504040204" pitchFamily="50" charset="-128"/>
            </a:rPr>
            <a:t>件（</a:t>
          </a:r>
          <a:r>
            <a:rPr kumimoji="1" lang="en-US" altLang="ja-JP" sz="1050" kern="1200">
              <a:solidFill>
                <a:sysClr val="windowText" lastClr="000000"/>
              </a:solidFill>
              <a:latin typeface="Meiryo UI" panose="020B0604030504040204" pitchFamily="50" charset="-128"/>
              <a:ea typeface="Meiryo UI" panose="020B0604030504040204" pitchFamily="50" charset="-128"/>
            </a:rPr>
            <a:t>※</a:t>
          </a:r>
          <a:r>
            <a:rPr kumimoji="1" lang="ja-JP" altLang="en-US" sz="1050" kern="1200">
              <a:solidFill>
                <a:sysClr val="windowText" lastClr="000000"/>
              </a:solidFill>
              <a:latin typeface="Meiryo UI" panose="020B0604030504040204" pitchFamily="50" charset="-128"/>
              <a:ea typeface="Meiryo UI" panose="020B0604030504040204" pitchFamily="50" charset="-128"/>
            </a:rPr>
            <a:t>）を「金額」「主な積算内訳」に記入する。それ以外は、各経費区分内の「他」に集約すること。なお、「他」の内訳の記載は任意とする。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）経費区分によっては記載欄が</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1</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2</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件のため、入力欄を確認すること。</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◆間接経費は</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で自動計算されるが、大学・研究開発法人以外の参画機関で、間接経費率の違いにより合計額が自動計算結果と一致しない場合は、</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D51</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G51</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J51</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O51</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R51</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セルに金額を直接入力することができる。</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ts val="1200"/>
            </a:lnSpc>
            <a:spcBef>
              <a:spcPts val="0"/>
            </a:spcBef>
            <a:spcAft>
              <a:spcPts val="0"/>
            </a:spcAft>
            <a:buClrTx/>
            <a:buSzTx/>
            <a:buFontTx/>
            <a:buNone/>
            <a:tabLst/>
            <a:defRPr/>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◆間接経費率が</a:t>
          </a:r>
          <a:r>
            <a:rPr kumimoji="1" lang="en-US" altLang="ja-JP" sz="1100" b="0" i="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ではない場合は、欄外</a:t>
          </a:r>
          <a:r>
            <a:rPr kumimoji="1" lang="en-US" altLang="ja-JP" sz="1100" b="0" i="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に理由を記載すること。</a:t>
          </a:r>
          <a:endParaRPr lang="ja-JP" altLang="ja-JP" sz="1050">
            <a:solidFill>
              <a:sysClr val="windowText" lastClr="000000"/>
            </a:solidFill>
            <a:effectLst/>
            <a:latin typeface="Meiryo UI" panose="020B0604030504040204" pitchFamily="50" charset="-128"/>
            <a:ea typeface="Meiryo UI" panose="020B0604030504040204" pitchFamily="50" charset="-128"/>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xdr:txBody>
    </xdr:sp>
    <xdr:clientData/>
  </xdr:twoCellAnchor>
  <xdr:twoCellAnchor editAs="absolute">
    <xdr:from>
      <xdr:col>22</xdr:col>
      <xdr:colOff>235325</xdr:colOff>
      <xdr:row>32</xdr:row>
      <xdr:rowOff>190497</xdr:rowOff>
    </xdr:from>
    <xdr:to>
      <xdr:col>22</xdr:col>
      <xdr:colOff>3776383</xdr:colOff>
      <xdr:row>51</xdr:row>
      <xdr:rowOff>138545</xdr:rowOff>
    </xdr:to>
    <xdr:sp macro="" textlink="">
      <xdr:nvSpPr>
        <xdr:cNvPr id="5" name="正方形/長方形 4">
          <a:extLst>
            <a:ext uri="{FF2B5EF4-FFF2-40B4-BE49-F238E27FC236}">
              <a16:creationId xmlns:a16="http://schemas.microsoft.com/office/drawing/2014/main" id="{7E80C187-1C69-4738-A1C2-B44317721C2F}"/>
            </a:ext>
          </a:extLst>
        </xdr:cNvPr>
        <xdr:cNvSpPr/>
      </xdr:nvSpPr>
      <xdr:spPr>
        <a:xfrm>
          <a:off x="15262413" y="6656291"/>
          <a:ext cx="3541058" cy="3959754"/>
        </a:xfrm>
        <a:prstGeom prst="rect">
          <a:avLst/>
        </a:prstGeom>
        <a:solidFill>
          <a:srgbClr val="E7F3FF"/>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注意事項</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a:t>
          </a:r>
          <a:r>
            <a:rPr kumimoji="1" lang="en-US" altLang="ja-JP" sz="1050" kern="1200">
              <a:solidFill>
                <a:sysClr val="windowText" lastClr="000000"/>
              </a:solidFill>
              <a:latin typeface="Meiryo UI" panose="020B0604030504040204" pitchFamily="50" charset="-128"/>
              <a:ea typeface="Meiryo UI" panose="020B0604030504040204" pitchFamily="50" charset="-128"/>
            </a:rPr>
            <a:t>1</a:t>
          </a:r>
          <a:r>
            <a:rPr kumimoji="1" lang="ja-JP" altLang="en-US" sz="1050" kern="1200">
              <a:solidFill>
                <a:sysClr val="windowText" lastClr="000000"/>
              </a:solidFill>
              <a:latin typeface="Meiryo UI" panose="020B0604030504040204" pitchFamily="50" charset="-128"/>
              <a:ea typeface="Meiryo UI" panose="020B0604030504040204" pitchFamily="50" charset="-128"/>
            </a:rPr>
            <a:t>サブテーマに複数機関が参画する場合は、経費区分ごとに全機関の</a:t>
          </a:r>
          <a:r>
            <a:rPr kumimoji="1" lang="ja-JP" altLang="en-US" sz="1050" u="sng" kern="1200">
              <a:solidFill>
                <a:sysClr val="windowText" lastClr="000000"/>
              </a:solidFill>
              <a:latin typeface="Meiryo UI" panose="020B0604030504040204" pitchFamily="50" charset="-128"/>
              <a:ea typeface="Meiryo UI" panose="020B0604030504040204" pitchFamily="50" charset="-128"/>
            </a:rPr>
            <a:t>合計額を記入する</a:t>
          </a:r>
          <a:r>
            <a:rPr kumimoji="1" lang="ja-JP" altLang="en-US" sz="1050" kern="1200">
              <a:solidFill>
                <a:sysClr val="windowText" lastClr="000000"/>
              </a:solidFill>
              <a:latin typeface="Meiryo UI" panose="020B0604030504040204" pitchFamily="50" charset="-128"/>
              <a:ea typeface="Meiryo UI" panose="020B0604030504040204" pitchFamily="50" charset="-128"/>
            </a:rPr>
            <a:t>こと（機関ごとの積算は不要）。</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◆計上できる研究費については公募要領</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p.49</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の「</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(6)</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計上できる研究費」を確認すること。</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◆直接経費の区分については公募要領</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p.51</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の表５「推進費</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委託費</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において計上可能な直接経費の区分」を確認すること。</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◆外注費に研究代表機関又は研究分担機関が行うべき本質的な業務の積算は不可。なお、原則、各サブテーマにおける研究機関ごとに、直接経費の１</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２までとする。</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◆消費税相当額は公募要領</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p.52</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「留意事項」を参照の上、必要に応じて計上すること。</a:t>
          </a: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◆間接経費は、原則、直接経費の</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％の額とする。なお、企業等において間接経費を</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％未満とする場合には、必ず所属機関の事務部門に問題がないことを確認すること。</a:t>
          </a: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114300</xdr:colOff>
      <xdr:row>3</xdr:row>
      <xdr:rowOff>9525</xdr:rowOff>
    </xdr:from>
    <xdr:to>
      <xdr:col>9</xdr:col>
      <xdr:colOff>3154680</xdr:colOff>
      <xdr:row>8</xdr:row>
      <xdr:rowOff>152400</xdr:rowOff>
    </xdr:to>
    <xdr:sp macro="" textlink="">
      <xdr:nvSpPr>
        <xdr:cNvPr id="3" name="正方形/長方形 2">
          <a:extLst>
            <a:ext uri="{FF2B5EF4-FFF2-40B4-BE49-F238E27FC236}">
              <a16:creationId xmlns:a16="http://schemas.microsoft.com/office/drawing/2014/main" id="{320C9A4E-75A8-4EF6-A4BA-D15B82CF3836}"/>
            </a:ext>
          </a:extLst>
        </xdr:cNvPr>
        <xdr:cNvSpPr/>
      </xdr:nvSpPr>
      <xdr:spPr>
        <a:xfrm>
          <a:off x="9429750" y="628650"/>
          <a:ext cx="3040380" cy="1276350"/>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貼り付け方法</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200" b="1"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①</a:t>
          </a:r>
          <a:r>
            <a:rPr kumimoji="1" lang="en-US" altLang="ja-JP" sz="1050" b="1" kern="1200">
              <a:solidFill>
                <a:srgbClr val="FF0000"/>
              </a:solidFill>
              <a:latin typeface="Meiryo UI" panose="020B0604030504040204" pitchFamily="50" charset="-128"/>
              <a:ea typeface="Meiryo UI" panose="020B0604030504040204" pitchFamily="50" charset="-128"/>
            </a:rPr>
            <a:t>B5</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en-US" altLang="ja-JP" sz="1050" b="1" u="none" kern="1200">
              <a:solidFill>
                <a:srgbClr val="FF0000"/>
              </a:solidFill>
              <a:latin typeface="Meiryo UI" panose="020B0604030504040204" pitchFamily="50" charset="-128"/>
              <a:ea typeface="Meiryo UI" panose="020B0604030504040204" pitchFamily="50" charset="-128"/>
            </a:rPr>
            <a:t>G7</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ja-JP" altLang="en-US" sz="1050" kern="1200">
              <a:solidFill>
                <a:sysClr val="windowText" lastClr="000000"/>
              </a:solidFill>
              <a:latin typeface="Meiryo UI" panose="020B0604030504040204" pitchFamily="50" charset="-128"/>
              <a:ea typeface="Meiryo UI" panose="020B0604030504040204" pitchFamily="50" charset="-128"/>
            </a:rPr>
            <a:t>を選択し、コピーする。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②申請書の</a:t>
          </a:r>
          <a:r>
            <a:rPr kumimoji="1" lang="en-US" altLang="ja-JP" sz="1050" kern="1200" baseline="0">
              <a:solidFill>
                <a:sysClr val="windowText" lastClr="000000"/>
              </a:solidFill>
              <a:latin typeface="Meiryo UI" panose="020B0604030504040204" pitchFamily="50" charset="-128"/>
              <a:ea typeface="Meiryo UI" panose="020B0604030504040204" pitchFamily="50" charset="-128"/>
            </a:rPr>
            <a:t> </a:t>
          </a:r>
          <a:r>
            <a:rPr kumimoji="1" lang="ja-JP" altLang="en-US" sz="1050" kern="1200" baseline="0">
              <a:solidFill>
                <a:sysClr val="windowText" lastClr="000000"/>
              </a:solidFill>
              <a:latin typeface="Meiryo UI" panose="020B0604030504040204" pitchFamily="50" charset="-128"/>
              <a:ea typeface="Meiryo UI" panose="020B0604030504040204" pitchFamily="50" charset="-128"/>
            </a:rPr>
            <a:t>「</a:t>
          </a:r>
          <a:r>
            <a:rPr kumimoji="1" lang="en-US" altLang="ja-JP" sz="1050" kern="1200" baseline="0">
              <a:solidFill>
                <a:sysClr val="windowText" lastClr="000000"/>
              </a:solidFill>
              <a:latin typeface="Meiryo UI" panose="020B0604030504040204" pitchFamily="50" charset="-128"/>
              <a:ea typeface="Meiryo UI" panose="020B0604030504040204" pitchFamily="50" charset="-128"/>
            </a:rPr>
            <a:t>6</a:t>
          </a:r>
          <a:r>
            <a:rPr kumimoji="1" lang="ja-JP" altLang="en-US" sz="1050" kern="1200" baseline="0">
              <a:solidFill>
                <a:sysClr val="windowText" lastClr="000000"/>
              </a:solidFill>
              <a:latin typeface="Meiryo UI" panose="020B0604030504040204" pitchFamily="50" charset="-128"/>
              <a:ea typeface="Meiryo UI" panose="020B0604030504040204" pitchFamily="50" charset="-128"/>
            </a:rPr>
            <a:t> </a:t>
          </a:r>
          <a:r>
            <a:rPr kumimoji="1" lang="ja-JP" altLang="en-US" sz="1050" kern="1200">
              <a:solidFill>
                <a:sysClr val="windowText" lastClr="000000"/>
              </a:solidFill>
              <a:latin typeface="Meiryo UI" panose="020B0604030504040204" pitchFamily="50" charset="-128"/>
              <a:ea typeface="Meiryo UI" panose="020B0604030504040204" pitchFamily="50" charset="-128"/>
            </a:rPr>
            <a:t>各年度別経費内訳　（</a:t>
          </a:r>
          <a:r>
            <a:rPr kumimoji="1" lang="en-US" altLang="ja-JP" sz="1050" kern="1200">
              <a:solidFill>
                <a:sysClr val="windowText" lastClr="000000"/>
              </a:solidFill>
              <a:latin typeface="Meiryo UI" panose="020B0604030504040204" pitchFamily="50" charset="-128"/>
              <a:ea typeface="Meiryo UI" panose="020B0604030504040204" pitchFamily="50" charset="-128"/>
            </a:rPr>
            <a:t>1</a:t>
          </a:r>
          <a:r>
            <a:rPr kumimoji="1" lang="ja-JP" altLang="en-US" sz="1050" kern="1200">
              <a:solidFill>
                <a:sysClr val="windowText" lastClr="000000"/>
              </a:solidFill>
              <a:latin typeface="Meiryo UI" panose="020B0604030504040204" pitchFamily="50" charset="-128"/>
              <a:ea typeface="Meiryo UI" panose="020B0604030504040204" pitchFamily="50" charset="-128"/>
            </a:rPr>
            <a:t>）課題全体の各年度別経費」に </a:t>
          </a:r>
          <a:r>
            <a:rPr kumimoji="1" lang="ja-JP" altLang="en-US" sz="1050" b="1" kern="1200">
              <a:solidFill>
                <a:srgbClr val="FF0000"/>
              </a:solidFill>
              <a:latin typeface="Meiryo UI" panose="020B0604030504040204" pitchFamily="50" charset="-128"/>
              <a:ea typeface="Meiryo UI" panose="020B0604030504040204" pitchFamily="50" charset="-128"/>
            </a:rPr>
            <a:t>「</a:t>
          </a:r>
          <a:r>
            <a:rPr kumimoji="1" lang="ja-JP" altLang="en-US" sz="1050" b="1" u="sng" kern="1200">
              <a:solidFill>
                <a:srgbClr val="FF0000"/>
              </a:solidFill>
              <a:latin typeface="Meiryo UI" panose="020B0604030504040204" pitchFamily="50" charset="-128"/>
              <a:ea typeface="Meiryo UI" panose="020B0604030504040204" pitchFamily="50" charset="-128"/>
            </a:rPr>
            <a:t>図」</a:t>
          </a:r>
          <a:r>
            <a:rPr kumimoji="1" lang="ja-JP" altLang="en-US" sz="1050" b="0" u="none" kern="1200">
              <a:solidFill>
                <a:sysClr val="windowText" lastClr="000000"/>
              </a:solidFill>
              <a:latin typeface="Meiryo UI" panose="020B0604030504040204" pitchFamily="50" charset="-128"/>
              <a:ea typeface="Meiryo UI" panose="020B0604030504040204" pitchFamily="50" charset="-128"/>
            </a:rPr>
            <a:t>で</a:t>
          </a:r>
          <a:r>
            <a:rPr kumimoji="1" lang="ja-JP" altLang="en-US" sz="1050" kern="1200">
              <a:solidFill>
                <a:sysClr val="windowText" lastClr="000000"/>
              </a:solidFill>
              <a:latin typeface="Meiryo UI" panose="020B0604030504040204" pitchFamily="50" charset="-128"/>
              <a:ea typeface="Meiryo UI" panose="020B0604030504040204" pitchFamily="50" charset="-128"/>
            </a:rPr>
            <a:t>貼り付ける。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　</a:t>
          </a:r>
          <a:r>
            <a:rPr kumimoji="1" lang="en-US" altLang="ja-JP" sz="1050" kern="1200">
              <a:solidFill>
                <a:sysClr val="windowText" lastClr="000000"/>
              </a:solidFill>
              <a:latin typeface="Meiryo UI" panose="020B0604030504040204" pitchFamily="50" charset="-128"/>
              <a:ea typeface="Meiryo UI" panose="020B0604030504040204" pitchFamily="50" charset="-128"/>
            </a:rPr>
            <a:t>※</a:t>
          </a:r>
          <a:r>
            <a:rPr kumimoji="1" lang="ja-JP" altLang="en-US" sz="1050" kern="1200">
              <a:solidFill>
                <a:sysClr val="windowText" lastClr="000000"/>
              </a:solidFill>
              <a:latin typeface="Meiryo UI" panose="020B0604030504040204" pitchFamily="50" charset="-128"/>
              <a:ea typeface="Meiryo UI" panose="020B0604030504040204" pitchFamily="50" charset="-128"/>
            </a:rPr>
            <a:t>「図」とは編集できない形式のことを指す</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9</xdr:col>
      <xdr:colOff>114300</xdr:colOff>
      <xdr:row>9</xdr:row>
      <xdr:rowOff>209550</xdr:rowOff>
    </xdr:from>
    <xdr:to>
      <xdr:col>9</xdr:col>
      <xdr:colOff>3154395</xdr:colOff>
      <xdr:row>15</xdr:row>
      <xdr:rowOff>180975</xdr:rowOff>
    </xdr:to>
    <xdr:sp macro="" textlink="">
      <xdr:nvSpPr>
        <xdr:cNvPr id="5" name="正方形/長方形 4">
          <a:extLst>
            <a:ext uri="{FF2B5EF4-FFF2-40B4-BE49-F238E27FC236}">
              <a16:creationId xmlns:a16="http://schemas.microsoft.com/office/drawing/2014/main" id="{FD1B104C-E091-4444-9B87-F331F21EED51}"/>
            </a:ext>
          </a:extLst>
        </xdr:cNvPr>
        <xdr:cNvSpPr/>
      </xdr:nvSpPr>
      <xdr:spPr>
        <a:xfrm>
          <a:off x="9429750" y="2324100"/>
          <a:ext cx="3040095" cy="1238250"/>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貼り付け方法</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200" b="1"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en-US" altLang="ja-JP" sz="1050" b="1" kern="1200">
              <a:solidFill>
                <a:sysClr val="windowText" lastClr="000000"/>
              </a:solidFill>
              <a:latin typeface="Meiryo UI" panose="020B0604030504040204" pitchFamily="50" charset="-128"/>
              <a:ea typeface="Meiryo UI" panose="020B0604030504040204" pitchFamily="50" charset="-128"/>
            </a:rPr>
            <a:t>①</a:t>
          </a:r>
          <a:r>
            <a:rPr kumimoji="1" lang="en-US" altLang="ja-JP" sz="1050" b="1" kern="1200">
              <a:solidFill>
                <a:srgbClr val="FF0000"/>
              </a:solidFill>
              <a:latin typeface="Meiryo UI" panose="020B0604030504040204" pitchFamily="50" charset="-128"/>
              <a:ea typeface="Meiryo UI" panose="020B0604030504040204" pitchFamily="50" charset="-128"/>
            </a:rPr>
            <a:t>B12</a:t>
          </a:r>
          <a:r>
            <a:rPr kumimoji="1" lang="ja-JP" altLang="en-US" sz="1050" b="1" kern="1200">
              <a:solidFill>
                <a:srgbClr val="FF0000"/>
              </a:solidFill>
              <a:latin typeface="Meiryo UI" panose="020B0604030504040204" pitchFamily="50" charset="-128"/>
              <a:ea typeface="Meiryo UI" panose="020B0604030504040204" pitchFamily="50" charset="-128"/>
            </a:rPr>
            <a:t>セル～</a:t>
          </a:r>
          <a:r>
            <a:rPr kumimoji="1" lang="en-US" altLang="ja-JP" sz="1050" b="1" kern="1200">
              <a:solidFill>
                <a:srgbClr val="FF0000"/>
              </a:solidFill>
              <a:latin typeface="Meiryo UI" panose="020B0604030504040204" pitchFamily="50" charset="-128"/>
              <a:ea typeface="Meiryo UI" panose="020B0604030504040204" pitchFamily="50" charset="-128"/>
            </a:rPr>
            <a:t>G23</a:t>
          </a:r>
          <a:r>
            <a:rPr kumimoji="1" lang="ja-JP" altLang="en-US" sz="1050" b="1" kern="1200">
              <a:solidFill>
                <a:srgbClr val="FF0000"/>
              </a:solidFill>
              <a:latin typeface="Meiryo UI" panose="020B0604030504040204" pitchFamily="50" charset="-128"/>
              <a:ea typeface="Meiryo UI" panose="020B0604030504040204" pitchFamily="50" charset="-128"/>
            </a:rPr>
            <a:t>セル</a:t>
          </a:r>
          <a:r>
            <a:rPr kumimoji="1" lang="ja-JP" altLang="en-US" sz="1050" b="0" kern="1200">
              <a:solidFill>
                <a:sysClr val="windowText" lastClr="000000"/>
              </a:solidFill>
              <a:latin typeface="Meiryo UI" panose="020B0604030504040204" pitchFamily="50" charset="-128"/>
              <a:ea typeface="Meiryo UI" panose="020B0604030504040204" pitchFamily="50" charset="-128"/>
            </a:rPr>
            <a:t>を選択し、コピーする。</a:t>
          </a:r>
          <a:endParaRPr kumimoji="1" lang="en-US" altLang="ja-JP" sz="1050" b="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②申請書の 「</a:t>
          </a:r>
          <a:r>
            <a:rPr kumimoji="1" lang="en-US" altLang="ja-JP" sz="1050" kern="1200">
              <a:solidFill>
                <a:sysClr val="windowText" lastClr="000000"/>
              </a:solidFill>
              <a:latin typeface="Meiryo UI" panose="020B0604030504040204" pitchFamily="50" charset="-128"/>
              <a:ea typeface="Meiryo UI" panose="020B0604030504040204" pitchFamily="50" charset="-128"/>
            </a:rPr>
            <a:t>6 </a:t>
          </a:r>
          <a:r>
            <a:rPr kumimoji="1" lang="ja-JP" altLang="en-US" sz="1050" kern="1200">
              <a:solidFill>
                <a:sysClr val="windowText" lastClr="000000"/>
              </a:solidFill>
              <a:latin typeface="Meiryo UI" panose="020B0604030504040204" pitchFamily="50" charset="-128"/>
              <a:ea typeface="Meiryo UI" panose="020B0604030504040204" pitchFamily="50" charset="-128"/>
            </a:rPr>
            <a:t>各年度別経費内訳　（</a:t>
          </a:r>
          <a:r>
            <a:rPr kumimoji="1" lang="en-US" altLang="ja-JP" sz="1050" kern="1200">
              <a:solidFill>
                <a:sysClr val="windowText" lastClr="000000"/>
              </a:solidFill>
              <a:latin typeface="Meiryo UI" panose="020B0604030504040204" pitchFamily="50" charset="-128"/>
              <a:ea typeface="Meiryo UI" panose="020B0604030504040204" pitchFamily="50" charset="-128"/>
            </a:rPr>
            <a:t>2</a:t>
          </a:r>
          <a:r>
            <a:rPr kumimoji="1" lang="ja-JP" altLang="en-US" sz="1050" kern="1200">
              <a:solidFill>
                <a:sysClr val="windowText" lastClr="000000"/>
              </a:solidFill>
              <a:latin typeface="Meiryo UI" panose="020B0604030504040204" pitchFamily="50" charset="-128"/>
              <a:ea typeface="Meiryo UI" panose="020B0604030504040204" pitchFamily="50" charset="-128"/>
            </a:rPr>
            <a:t>）各年度別経費」に </a:t>
          </a:r>
          <a:r>
            <a:rPr kumimoji="1" lang="ja-JP" altLang="en-US" sz="1050" b="1" u="sng" kern="1200">
              <a:solidFill>
                <a:srgbClr val="FF0000"/>
              </a:solidFill>
              <a:latin typeface="Meiryo UI" panose="020B0604030504040204" pitchFamily="50" charset="-128"/>
              <a:ea typeface="Meiryo UI" panose="020B0604030504040204" pitchFamily="50" charset="-128"/>
            </a:rPr>
            <a:t>「図」</a:t>
          </a:r>
          <a:r>
            <a:rPr kumimoji="1" lang="ja-JP" altLang="en-US" sz="1050" b="0" u="none" kern="1200">
              <a:solidFill>
                <a:sysClr val="windowText" lastClr="000000"/>
              </a:solidFill>
              <a:latin typeface="Meiryo UI" panose="020B0604030504040204" pitchFamily="50" charset="-128"/>
              <a:ea typeface="Meiryo UI" panose="020B0604030504040204" pitchFamily="50" charset="-128"/>
            </a:rPr>
            <a:t>で</a:t>
          </a:r>
          <a:r>
            <a:rPr kumimoji="1" lang="ja-JP" altLang="en-US" sz="1050" kern="1200">
              <a:solidFill>
                <a:sysClr val="windowText" lastClr="000000"/>
              </a:solidFill>
              <a:latin typeface="Meiryo UI" panose="020B0604030504040204" pitchFamily="50" charset="-128"/>
              <a:ea typeface="Meiryo UI" panose="020B0604030504040204" pitchFamily="50" charset="-128"/>
            </a:rPr>
            <a:t>貼り付ける。</a:t>
          </a: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　</a:t>
          </a:r>
          <a:r>
            <a:rPr kumimoji="1" lang="en-US" altLang="ja-JP" sz="1050" kern="1200">
              <a:solidFill>
                <a:sysClr val="windowText" lastClr="000000"/>
              </a:solidFill>
              <a:latin typeface="Meiryo UI" panose="020B0604030504040204" pitchFamily="50" charset="-128"/>
              <a:ea typeface="Meiryo UI" panose="020B0604030504040204" pitchFamily="50" charset="-128"/>
            </a:rPr>
            <a:t>※</a:t>
          </a:r>
          <a:r>
            <a:rPr kumimoji="1" lang="ja-JP" altLang="en-US" sz="1050" kern="1200">
              <a:solidFill>
                <a:sysClr val="windowText" lastClr="000000"/>
              </a:solidFill>
              <a:latin typeface="Meiryo UI" panose="020B0604030504040204" pitchFamily="50" charset="-128"/>
              <a:ea typeface="Meiryo UI" panose="020B0604030504040204" pitchFamily="50" charset="-128"/>
            </a:rPr>
            <a:t>「図」とは編集できない形式のことを指す</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14</xdr:col>
      <xdr:colOff>70099</xdr:colOff>
      <xdr:row>2</xdr:row>
      <xdr:rowOff>10586</xdr:rowOff>
    </xdr:from>
    <xdr:to>
      <xdr:col>14</xdr:col>
      <xdr:colOff>3655983</xdr:colOff>
      <xdr:row>11</xdr:row>
      <xdr:rowOff>137583</xdr:rowOff>
    </xdr:to>
    <xdr:sp macro="" textlink="">
      <xdr:nvSpPr>
        <xdr:cNvPr id="4" name="正方形/長方形 3">
          <a:extLst>
            <a:ext uri="{FF2B5EF4-FFF2-40B4-BE49-F238E27FC236}">
              <a16:creationId xmlns:a16="http://schemas.microsoft.com/office/drawing/2014/main" id="{A1B4CAC4-0951-43BB-B06F-3219AB1FDD66}"/>
            </a:ext>
          </a:extLst>
        </xdr:cNvPr>
        <xdr:cNvSpPr/>
      </xdr:nvSpPr>
      <xdr:spPr>
        <a:xfrm>
          <a:off x="9796182" y="433919"/>
          <a:ext cx="3585884" cy="1926164"/>
        </a:xfrm>
        <a:prstGeom prst="rect">
          <a:avLst/>
        </a:prstGeom>
        <a:solidFill>
          <a:srgbClr val="E7F3FF"/>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貼り付け方法</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200" b="1"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①</a:t>
          </a:r>
          <a:r>
            <a:rPr kumimoji="1" lang="en-US" altLang="ja-JP" sz="1050" b="1" u="none" kern="1200">
              <a:solidFill>
                <a:srgbClr val="FF0000"/>
              </a:solidFill>
              <a:latin typeface="Meiryo UI" panose="020B0604030504040204" pitchFamily="50" charset="-128"/>
              <a:ea typeface="Meiryo UI" panose="020B0604030504040204" pitchFamily="50" charset="-128"/>
            </a:rPr>
            <a:t>B4</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en-US" altLang="ja-JP" sz="1050" b="1" u="none" kern="1200">
              <a:solidFill>
                <a:srgbClr val="FF0000"/>
              </a:solidFill>
              <a:latin typeface="Meiryo UI" panose="020B0604030504040204" pitchFamily="50" charset="-128"/>
              <a:ea typeface="Meiryo UI" panose="020B0604030504040204" pitchFamily="50" charset="-128"/>
            </a:rPr>
            <a:t>B56</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en-US" altLang="ja-JP" sz="1050" b="1" u="none" kern="1200">
              <a:solidFill>
                <a:srgbClr val="FF0000"/>
              </a:solidFill>
              <a:latin typeface="Meiryo UI" panose="020B0604030504040204" pitchFamily="50" charset="-128"/>
              <a:ea typeface="Meiryo UI" panose="020B0604030504040204" pitchFamily="50" charset="-128"/>
            </a:rPr>
            <a:t>L56</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ja-JP" altLang="en-US" sz="1050" kern="1200">
              <a:solidFill>
                <a:sysClr val="windowText" lastClr="000000"/>
              </a:solidFill>
              <a:latin typeface="Meiryo UI" panose="020B0604030504040204" pitchFamily="50" charset="-128"/>
              <a:ea typeface="Meiryo UI" panose="020B0604030504040204" pitchFamily="50" charset="-128"/>
            </a:rPr>
            <a:t>を選択し、コピーする。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spcBef>
              <a:spcPts val="600"/>
            </a:spcBef>
          </a:pPr>
          <a:r>
            <a:rPr kumimoji="1" lang="ja-JP" altLang="en-US" sz="1050" kern="1200">
              <a:solidFill>
                <a:sysClr val="windowText" lastClr="000000"/>
              </a:solidFill>
              <a:latin typeface="Meiryo UI" panose="020B0604030504040204" pitchFamily="50" charset="-128"/>
              <a:ea typeface="Meiryo UI" panose="020B0604030504040204" pitchFamily="50" charset="-128"/>
            </a:rPr>
            <a:t>②申請書の 「</a:t>
          </a:r>
          <a:r>
            <a:rPr kumimoji="1" lang="en-US" altLang="ja-JP" sz="1050" kern="1200">
              <a:solidFill>
                <a:sysClr val="windowText" lastClr="000000"/>
              </a:solidFill>
              <a:latin typeface="Meiryo UI" panose="020B0604030504040204" pitchFamily="50" charset="-128"/>
              <a:ea typeface="Meiryo UI" panose="020B0604030504040204" pitchFamily="50" charset="-128"/>
            </a:rPr>
            <a:t>6 </a:t>
          </a:r>
          <a:r>
            <a:rPr kumimoji="1" lang="ja-JP" altLang="en-US" sz="1050" kern="1200">
              <a:solidFill>
                <a:sysClr val="windowText" lastClr="000000"/>
              </a:solidFill>
              <a:latin typeface="Meiryo UI" panose="020B0604030504040204" pitchFamily="50" charset="-128"/>
              <a:ea typeface="Meiryo UI" panose="020B0604030504040204" pitchFamily="50" charset="-128"/>
            </a:rPr>
            <a:t>各年度別経費内訳　（</a:t>
          </a:r>
          <a:r>
            <a:rPr kumimoji="1" lang="en-US" altLang="ja-JP" sz="1050" kern="1200">
              <a:solidFill>
                <a:sysClr val="windowText" lastClr="000000"/>
              </a:solidFill>
              <a:latin typeface="Meiryo UI" panose="020B0604030504040204" pitchFamily="50" charset="-128"/>
              <a:ea typeface="Meiryo UI" panose="020B0604030504040204" pitchFamily="50" charset="-128"/>
            </a:rPr>
            <a:t>3</a:t>
          </a:r>
          <a:r>
            <a:rPr kumimoji="1" lang="ja-JP" altLang="en-US" sz="1050" kern="1200">
              <a:solidFill>
                <a:sysClr val="windowText" lastClr="000000"/>
              </a:solidFill>
              <a:latin typeface="Meiryo UI" panose="020B0604030504040204" pitchFamily="50" charset="-128"/>
              <a:ea typeface="Meiryo UI" panose="020B0604030504040204" pitchFamily="50" charset="-128"/>
            </a:rPr>
            <a:t>）各年度経費内訳（金額・主な積算内訳）に、</a:t>
          </a:r>
          <a:r>
            <a:rPr kumimoji="1" lang="ja-JP" altLang="en-US" sz="1050" b="1" kern="1200">
              <a:solidFill>
                <a:srgbClr val="FF0000"/>
              </a:solidFill>
              <a:latin typeface="Meiryo UI" panose="020B0604030504040204" pitchFamily="50" charset="-128"/>
              <a:ea typeface="Meiryo UI" panose="020B0604030504040204" pitchFamily="50" charset="-128"/>
            </a:rPr>
            <a:t>「元の書式を保持」</a:t>
          </a:r>
          <a:r>
            <a:rPr kumimoji="1" lang="ja-JP" altLang="en-US" sz="1050" b="0" kern="1200">
              <a:solidFill>
                <a:sysClr val="windowText" lastClr="000000"/>
              </a:solidFill>
              <a:latin typeface="Meiryo UI" panose="020B0604030504040204" pitchFamily="50" charset="-128"/>
              <a:ea typeface="Meiryo UI" panose="020B0604030504040204" pitchFamily="50" charset="-128"/>
            </a:rPr>
            <a:t>で貼り付ける。</a:t>
          </a:r>
          <a:endParaRPr kumimoji="1" lang="en-US" altLang="ja-JP" sz="1050" b="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spcBef>
              <a:spcPts val="600"/>
            </a:spcBef>
          </a:pPr>
          <a:r>
            <a:rPr kumimoji="1" lang="ja-JP" altLang="en-US" sz="1050" kern="1200">
              <a:solidFill>
                <a:sysClr val="windowText" lastClr="000000"/>
              </a:solidFill>
              <a:latin typeface="Meiryo UI" panose="020B0604030504040204" pitchFamily="50" charset="-128"/>
              <a:ea typeface="Meiryo UI" panose="020B0604030504040204" pitchFamily="50" charset="-128"/>
            </a:rPr>
            <a:t>（図で貼り付けると、表が１ページに収まるように自動で縮小され、文字が小さく見づらくなります。）</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spcBef>
              <a:spcPts val="600"/>
            </a:spcBef>
          </a:pPr>
          <a:r>
            <a:rPr kumimoji="1" lang="ja-JP" altLang="en-US" sz="1050" kern="1200">
              <a:solidFill>
                <a:sysClr val="windowText" lastClr="000000"/>
              </a:solidFill>
              <a:latin typeface="Meiryo UI" panose="020B0604030504040204" pitchFamily="50" charset="-128"/>
              <a:ea typeface="Meiryo UI" panose="020B0604030504040204" pitchFamily="50" charset="-128"/>
            </a:rPr>
            <a:t>③貼り付け先の申請書で適宜レイアウト等を整える。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14</xdr:col>
      <xdr:colOff>65989</xdr:colOff>
      <xdr:row>29</xdr:row>
      <xdr:rowOff>190501</xdr:rowOff>
    </xdr:from>
    <xdr:to>
      <xdr:col>14</xdr:col>
      <xdr:colOff>3653215</xdr:colOff>
      <xdr:row>49</xdr:row>
      <xdr:rowOff>21167</xdr:rowOff>
    </xdr:to>
    <xdr:sp macro="" textlink="">
      <xdr:nvSpPr>
        <xdr:cNvPr id="2" name="正方形/長方形 1">
          <a:extLst>
            <a:ext uri="{FF2B5EF4-FFF2-40B4-BE49-F238E27FC236}">
              <a16:creationId xmlns:a16="http://schemas.microsoft.com/office/drawing/2014/main" id="{44E45857-F356-492A-9DD3-B0DDF36E00AA}"/>
            </a:ext>
          </a:extLst>
        </xdr:cNvPr>
        <xdr:cNvSpPr/>
      </xdr:nvSpPr>
      <xdr:spPr>
        <a:xfrm>
          <a:off x="9792072" y="6032501"/>
          <a:ext cx="3587226" cy="3862916"/>
        </a:xfrm>
        <a:prstGeom prst="rect">
          <a:avLst/>
        </a:prstGeom>
        <a:solidFill>
          <a:srgbClr val="E7F3FF"/>
        </a:solid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chemeClr val="tx1"/>
              </a:solidFill>
              <a:latin typeface="Meiryo UI" panose="020B0604030504040204" pitchFamily="50" charset="-128"/>
              <a:ea typeface="Meiryo UI" panose="020B0604030504040204" pitchFamily="50" charset="-128"/>
            </a:rPr>
            <a:t>【</a:t>
          </a:r>
          <a:r>
            <a:rPr kumimoji="1" lang="ja-JP" altLang="en-US" sz="1200" b="1" kern="1200">
              <a:solidFill>
                <a:schemeClr val="tx1"/>
              </a:solidFill>
              <a:latin typeface="Meiryo UI" panose="020B0604030504040204" pitchFamily="50" charset="-128"/>
              <a:ea typeface="Meiryo UI" panose="020B0604030504040204" pitchFamily="50" charset="-128"/>
            </a:rPr>
            <a:t>注意事項</a:t>
          </a:r>
          <a:r>
            <a:rPr kumimoji="1" lang="en-US" altLang="ja-JP" sz="1200" b="1" kern="1200">
              <a:solidFill>
                <a:schemeClr val="tx1"/>
              </a:solidFill>
              <a:latin typeface="Meiryo UI" panose="020B0604030504040204" pitchFamily="50" charset="-128"/>
              <a:ea typeface="Meiryo UI" panose="020B0604030504040204" pitchFamily="50" charset="-128"/>
            </a:rPr>
            <a:t>】</a:t>
          </a:r>
        </a:p>
        <a:p>
          <a:pPr algn="l">
            <a:lnSpc>
              <a:spcPts val="1200"/>
            </a:lnSpc>
          </a:pPr>
          <a:endParaRPr kumimoji="1" lang="en-US" altLang="ja-JP" sz="1200" b="1" kern="1200">
            <a:solidFill>
              <a:sysClr val="windowText" lastClr="000000"/>
            </a:solidFill>
            <a:latin typeface="Meiryo UI" panose="020B0604030504040204" pitchFamily="50" charset="-128"/>
            <a:ea typeface="Meiryo UI" panose="020B0604030504040204" pitchFamily="50" charset="-128"/>
          </a:endParaRPr>
        </a:p>
        <a:p>
          <a:pPr>
            <a:lnSpc>
              <a:spcPts val="1200"/>
            </a:lnSpc>
          </a:pPr>
          <a:r>
            <a:rPr kumimoji="1" lang="ja-JP" altLang="ja-JP" sz="11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100">
              <a:solidFill>
                <a:sysClr val="windowText" lastClr="000000"/>
              </a:solidFill>
              <a:effectLst/>
              <a:latin typeface="Meiryo UI" panose="020B0604030504040204" pitchFamily="50" charset="-128"/>
              <a:ea typeface="Meiryo UI" panose="020B0604030504040204" pitchFamily="50" charset="-128"/>
              <a:cs typeface="+mn-cs"/>
            </a:rPr>
            <a:t>1</a:t>
          </a:r>
          <a:r>
            <a:rPr kumimoji="1" lang="ja-JP" altLang="ja-JP" sz="1100">
              <a:solidFill>
                <a:sysClr val="windowText" lastClr="000000"/>
              </a:solidFill>
              <a:effectLst/>
              <a:latin typeface="Meiryo UI" panose="020B0604030504040204" pitchFamily="50" charset="-128"/>
              <a:ea typeface="Meiryo UI" panose="020B0604030504040204" pitchFamily="50" charset="-128"/>
              <a:cs typeface="+mn-cs"/>
            </a:rPr>
            <a:t>サブテーマに複数機関が参画する場合は、経費区分ごとに全機関の</a:t>
          </a:r>
          <a:r>
            <a:rPr kumimoji="1" lang="ja-JP" altLang="ja-JP" sz="1100" u="sng">
              <a:solidFill>
                <a:sysClr val="windowText" lastClr="000000"/>
              </a:solidFill>
              <a:effectLst/>
              <a:latin typeface="Meiryo UI" panose="020B0604030504040204" pitchFamily="50" charset="-128"/>
              <a:ea typeface="Meiryo UI" panose="020B0604030504040204" pitchFamily="50" charset="-128"/>
              <a:cs typeface="+mn-cs"/>
            </a:rPr>
            <a:t>合計額を記入する</a:t>
          </a:r>
          <a:r>
            <a:rPr kumimoji="1" lang="ja-JP" altLang="ja-JP" sz="1100">
              <a:solidFill>
                <a:sysClr val="windowText" lastClr="000000"/>
              </a:solidFill>
              <a:effectLst/>
              <a:latin typeface="Meiryo UI" panose="020B0604030504040204" pitchFamily="50" charset="-128"/>
              <a:ea typeface="Meiryo UI" panose="020B0604030504040204" pitchFamily="50" charset="-128"/>
              <a:cs typeface="+mn-cs"/>
            </a:rPr>
            <a:t>こと（機関ごとの積算は不要）。</a:t>
          </a:r>
          <a:endParaRPr kumimoji="1" lang="en-US" altLang="ja-JP" sz="1100">
            <a:solidFill>
              <a:sysClr val="windowText" lastClr="000000"/>
            </a:solidFill>
            <a:effectLst/>
            <a:latin typeface="Meiryo UI" panose="020B0604030504040204" pitchFamily="50" charset="-128"/>
            <a:ea typeface="Meiryo UI" panose="020B0604030504040204" pitchFamily="50" charset="-128"/>
            <a:cs typeface="+mn-cs"/>
          </a:endParaRPr>
        </a:p>
        <a:p>
          <a:pPr>
            <a:lnSpc>
              <a:spcPts val="1200"/>
            </a:lnSpc>
          </a:pPr>
          <a:endParaRPr lang="ja-JP" altLang="ja-JP" sz="1050">
            <a:solidFill>
              <a:sysClr val="windowText" lastClr="000000"/>
            </a:solidFill>
            <a:effectLst/>
            <a:latin typeface="Meiryo UI" panose="020B0604030504040204" pitchFamily="50" charset="-128"/>
            <a:ea typeface="Meiryo UI" panose="020B0604030504040204" pitchFamily="50" charset="-128"/>
          </a:endParaRPr>
        </a:p>
        <a:p>
          <a:pPr>
            <a:lnSpc>
              <a:spcPts val="1200"/>
            </a:lnSpc>
          </a:pP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◆計上できる研究費については公募要領</a:t>
          </a:r>
          <a:r>
            <a:rPr kumimoji="1" lang="en-US" altLang="ja-JP" sz="1100" b="0" i="0">
              <a:solidFill>
                <a:sysClr val="windowText" lastClr="000000"/>
              </a:solidFill>
              <a:effectLst/>
              <a:latin typeface="Meiryo UI" panose="020B0604030504040204" pitchFamily="50" charset="-128"/>
              <a:ea typeface="Meiryo UI" panose="020B0604030504040204" pitchFamily="50" charset="-128"/>
              <a:cs typeface="+mn-cs"/>
            </a:rPr>
            <a:t>p.49</a:t>
          </a: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の「</a:t>
          </a:r>
          <a:r>
            <a:rPr kumimoji="1" lang="en-US" altLang="ja-JP" sz="1100" b="0" i="0">
              <a:solidFill>
                <a:sysClr val="windowText" lastClr="000000"/>
              </a:solidFill>
              <a:effectLst/>
              <a:latin typeface="Meiryo UI" panose="020B0604030504040204" pitchFamily="50" charset="-128"/>
              <a:ea typeface="Meiryo UI" panose="020B0604030504040204" pitchFamily="50" charset="-128"/>
              <a:cs typeface="+mn-cs"/>
            </a:rPr>
            <a:t>(6)</a:t>
          </a: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計上できる研究費」を確認すること。</a:t>
          </a:r>
          <a:endParaRPr kumimoji="1" lang="en-US" altLang="ja-JP" sz="1100" b="0" i="0">
            <a:solidFill>
              <a:sysClr val="windowText" lastClr="000000"/>
            </a:solidFill>
            <a:effectLst/>
            <a:latin typeface="Meiryo UI" panose="020B0604030504040204" pitchFamily="50" charset="-128"/>
            <a:ea typeface="Meiryo UI" panose="020B0604030504040204" pitchFamily="50" charset="-128"/>
            <a:cs typeface="+mn-cs"/>
          </a:endParaRPr>
        </a:p>
        <a:p>
          <a:pPr>
            <a:lnSpc>
              <a:spcPts val="1200"/>
            </a:lnSpc>
          </a:pPr>
          <a:endParaRPr lang="ja-JP" altLang="ja-JP" sz="1050">
            <a:solidFill>
              <a:sysClr val="windowText" lastClr="000000"/>
            </a:solidFill>
            <a:effectLst/>
            <a:latin typeface="Meiryo UI" panose="020B0604030504040204" pitchFamily="50" charset="-128"/>
            <a:ea typeface="Meiryo UI" panose="020B0604030504040204" pitchFamily="50" charset="-128"/>
          </a:endParaRPr>
        </a:p>
        <a:p>
          <a:pPr>
            <a:lnSpc>
              <a:spcPts val="1200"/>
            </a:lnSpc>
          </a:pP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◆直接経費の区分については公募要領</a:t>
          </a:r>
          <a:r>
            <a:rPr kumimoji="1" lang="en-US" altLang="ja-JP" sz="1100" b="0" i="0">
              <a:solidFill>
                <a:sysClr val="windowText" lastClr="000000"/>
              </a:solidFill>
              <a:effectLst/>
              <a:latin typeface="Meiryo UI" panose="020B0604030504040204" pitchFamily="50" charset="-128"/>
              <a:ea typeface="Meiryo UI" panose="020B0604030504040204" pitchFamily="50" charset="-128"/>
              <a:cs typeface="+mn-cs"/>
            </a:rPr>
            <a:t>p.51</a:t>
          </a: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100" b="0" i="0">
              <a:solidFill>
                <a:sysClr val="windowText" lastClr="000000"/>
              </a:solidFill>
              <a:effectLst/>
              <a:latin typeface="Meiryo UI" panose="020B0604030504040204" pitchFamily="50" charset="-128"/>
              <a:ea typeface="Meiryo UI" panose="020B0604030504040204" pitchFamily="50" charset="-128"/>
              <a:cs typeface="+mn-cs"/>
            </a:rPr>
            <a:t>53</a:t>
          </a: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の表５「推進費</a:t>
          </a:r>
          <a:r>
            <a:rPr kumimoji="1" lang="en-US" altLang="ja-JP" sz="1100" b="0" i="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委託費</a:t>
          </a:r>
          <a:r>
            <a:rPr kumimoji="1" lang="en-US" altLang="ja-JP" sz="1100" b="0" i="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において計上可能な直接経費の区分」を確認すること。</a:t>
          </a:r>
          <a:endParaRPr kumimoji="1" lang="en-US" altLang="ja-JP" sz="1100" b="0" i="0">
            <a:solidFill>
              <a:sysClr val="windowText" lastClr="000000"/>
            </a:solidFill>
            <a:effectLst/>
            <a:latin typeface="Meiryo UI" panose="020B0604030504040204" pitchFamily="50" charset="-128"/>
            <a:ea typeface="Meiryo UI" panose="020B0604030504040204" pitchFamily="50" charset="-128"/>
            <a:cs typeface="+mn-cs"/>
          </a:endParaRPr>
        </a:p>
        <a:p>
          <a:pPr>
            <a:lnSpc>
              <a:spcPts val="1200"/>
            </a:lnSpc>
          </a:pPr>
          <a:endParaRPr lang="ja-JP" altLang="ja-JP" sz="1050">
            <a:solidFill>
              <a:sysClr val="windowText" lastClr="000000"/>
            </a:solidFill>
            <a:effectLst/>
            <a:latin typeface="Meiryo UI" panose="020B0604030504040204" pitchFamily="50" charset="-128"/>
            <a:ea typeface="Meiryo UI" panose="020B0604030504040204" pitchFamily="50" charset="-128"/>
          </a:endParaRPr>
        </a:p>
        <a:p>
          <a:pPr>
            <a:lnSpc>
              <a:spcPts val="1200"/>
            </a:lnSpc>
          </a:pP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◆外注費に研究代表機関又は研究分担機関が行うべき本質的な業務の積算は不可。なお、原則、各サブテーマにおける研究機関ごとに、直接経費の１</a:t>
          </a:r>
          <a:r>
            <a:rPr kumimoji="1" lang="en-US" altLang="ja-JP" sz="1100" b="0" i="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２までとする。</a:t>
          </a:r>
          <a:endParaRPr kumimoji="1" lang="en-US" altLang="ja-JP" sz="1100" b="0" i="0">
            <a:solidFill>
              <a:sysClr val="windowText" lastClr="000000"/>
            </a:solidFill>
            <a:effectLst/>
            <a:latin typeface="Meiryo UI" panose="020B0604030504040204" pitchFamily="50" charset="-128"/>
            <a:ea typeface="Meiryo UI" panose="020B0604030504040204" pitchFamily="50" charset="-128"/>
            <a:cs typeface="+mn-cs"/>
          </a:endParaRPr>
        </a:p>
        <a:p>
          <a:pPr>
            <a:lnSpc>
              <a:spcPts val="1200"/>
            </a:lnSpc>
          </a:pPr>
          <a:endParaRPr lang="ja-JP" altLang="ja-JP" sz="1050">
            <a:solidFill>
              <a:sysClr val="windowText" lastClr="000000"/>
            </a:solidFill>
            <a:effectLst/>
            <a:latin typeface="Meiryo UI" panose="020B0604030504040204" pitchFamily="50" charset="-128"/>
            <a:ea typeface="Meiryo UI" panose="020B0604030504040204" pitchFamily="50" charset="-128"/>
          </a:endParaRPr>
        </a:p>
        <a:p>
          <a:pPr>
            <a:lnSpc>
              <a:spcPts val="1200"/>
            </a:lnSpc>
          </a:pP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◆消費税相当額は公募要領</a:t>
          </a:r>
          <a:r>
            <a:rPr kumimoji="1" lang="en-US" altLang="ja-JP" sz="1100" b="0" i="0">
              <a:solidFill>
                <a:sysClr val="windowText" lastClr="000000"/>
              </a:solidFill>
              <a:effectLst/>
              <a:latin typeface="Meiryo UI" panose="020B0604030504040204" pitchFamily="50" charset="-128"/>
              <a:ea typeface="Meiryo UI" panose="020B0604030504040204" pitchFamily="50" charset="-128"/>
              <a:cs typeface="+mn-cs"/>
            </a:rPr>
            <a:t>p.52</a:t>
          </a: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100" b="0" i="0">
              <a:solidFill>
                <a:sysClr val="windowText" lastClr="000000"/>
              </a:solidFill>
              <a:effectLst/>
              <a:latin typeface="Meiryo UI" panose="020B0604030504040204" pitchFamily="50" charset="-128"/>
              <a:ea typeface="Meiryo UI" panose="020B0604030504040204" pitchFamily="50" charset="-128"/>
              <a:cs typeface="+mn-cs"/>
            </a:rPr>
            <a:t>53</a:t>
          </a: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「留意事項」を参照の上、必要に応じて計上すること。</a:t>
          </a:r>
          <a:endParaRPr kumimoji="1" lang="en-US" altLang="ja-JP" sz="1100" b="0" i="0">
            <a:solidFill>
              <a:sysClr val="windowText" lastClr="000000"/>
            </a:solidFill>
            <a:effectLst/>
            <a:latin typeface="Meiryo UI" panose="020B0604030504040204" pitchFamily="50" charset="-128"/>
            <a:ea typeface="Meiryo UI" panose="020B0604030504040204" pitchFamily="50" charset="-128"/>
            <a:cs typeface="+mn-cs"/>
          </a:endParaRPr>
        </a:p>
        <a:p>
          <a:pPr>
            <a:lnSpc>
              <a:spcPts val="1200"/>
            </a:lnSpc>
          </a:pPr>
          <a:endParaRPr lang="ja-JP" altLang="ja-JP" sz="1050">
            <a:solidFill>
              <a:sysClr val="windowText" lastClr="000000"/>
            </a:solidFill>
            <a:effectLst/>
            <a:latin typeface="Meiryo UI" panose="020B0604030504040204" pitchFamily="50" charset="-128"/>
            <a:ea typeface="Meiryo UI" panose="020B0604030504040204" pitchFamily="50" charset="-128"/>
          </a:endParaRPr>
        </a:p>
        <a:p>
          <a:pPr>
            <a:lnSpc>
              <a:spcPts val="1200"/>
            </a:lnSpc>
          </a:pP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◆間接経費は、原則、直接経費の</a:t>
          </a:r>
          <a:r>
            <a:rPr kumimoji="1" lang="en-US" altLang="ja-JP" sz="1100" b="0" i="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％の額とする。なお、企業等において間接経費を</a:t>
          </a:r>
          <a:r>
            <a:rPr kumimoji="1" lang="en-US" altLang="ja-JP" sz="1100" b="0" i="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％未満とする場合には、必ず所属機関の事務部門に問題がないことを確認すること。</a:t>
          </a:r>
          <a:endParaRPr lang="ja-JP" altLang="ja-JP" sz="1050">
            <a:solidFill>
              <a:sysClr val="windowText" lastClr="000000"/>
            </a:solidFill>
            <a:effectLst/>
            <a:latin typeface="Meiryo UI" panose="020B0604030504040204" pitchFamily="50" charset="-128"/>
            <a:ea typeface="Meiryo UI" panose="020B0604030504040204" pitchFamily="50" charset="-128"/>
          </a:endParaRPr>
        </a:p>
      </xdr:txBody>
    </xdr:sp>
    <xdr:clientData/>
  </xdr:twoCellAnchor>
  <xdr:twoCellAnchor editAs="absolute">
    <xdr:from>
      <xdr:col>14</xdr:col>
      <xdr:colOff>35988</xdr:colOff>
      <xdr:row>14</xdr:row>
      <xdr:rowOff>21166</xdr:rowOff>
    </xdr:from>
    <xdr:to>
      <xdr:col>14</xdr:col>
      <xdr:colOff>3651255</xdr:colOff>
      <xdr:row>27</xdr:row>
      <xdr:rowOff>127001</xdr:rowOff>
    </xdr:to>
    <xdr:sp macro="" textlink="">
      <xdr:nvSpPr>
        <xdr:cNvPr id="3" name="正方形/長方形 2">
          <a:extLst>
            <a:ext uri="{FF2B5EF4-FFF2-40B4-BE49-F238E27FC236}">
              <a16:creationId xmlns:a16="http://schemas.microsoft.com/office/drawing/2014/main" id="{98D764FF-D2F9-4CE7-AF48-F0FC127D751E}"/>
            </a:ext>
          </a:extLst>
        </xdr:cNvPr>
        <xdr:cNvSpPr/>
      </xdr:nvSpPr>
      <xdr:spPr>
        <a:xfrm>
          <a:off x="8936571" y="2846916"/>
          <a:ext cx="3615267" cy="2719918"/>
        </a:xfrm>
        <a:prstGeom prst="rect">
          <a:avLst/>
        </a:prstGeom>
        <a:solidFill>
          <a:srgbClr val="E7F3FF"/>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記入方法</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◆各経費区分について、支出金額の大きいもの</a:t>
          </a:r>
          <a:r>
            <a:rPr kumimoji="1" lang="en-US" altLang="ja-JP" sz="1050" kern="1200">
              <a:solidFill>
                <a:sysClr val="windowText" lastClr="000000"/>
              </a:solidFill>
              <a:latin typeface="Meiryo UI" panose="020B0604030504040204" pitchFamily="50" charset="-128"/>
              <a:ea typeface="Meiryo UI" panose="020B0604030504040204" pitchFamily="50" charset="-128"/>
            </a:rPr>
            <a:t>3</a:t>
          </a:r>
          <a:r>
            <a:rPr kumimoji="1" lang="ja-JP" altLang="en-US" sz="1050" kern="1200">
              <a:solidFill>
                <a:sysClr val="windowText" lastClr="000000"/>
              </a:solidFill>
              <a:latin typeface="Meiryo UI" panose="020B0604030504040204" pitchFamily="50" charset="-128"/>
              <a:ea typeface="Meiryo UI" panose="020B0604030504040204" pitchFamily="50" charset="-128"/>
            </a:rPr>
            <a:t>件（</a:t>
          </a:r>
          <a:r>
            <a:rPr kumimoji="1" lang="en-US" altLang="ja-JP" sz="1050" kern="1200">
              <a:solidFill>
                <a:sysClr val="windowText" lastClr="000000"/>
              </a:solidFill>
              <a:latin typeface="Meiryo UI" panose="020B0604030504040204" pitchFamily="50" charset="-128"/>
              <a:ea typeface="Meiryo UI" panose="020B0604030504040204" pitchFamily="50" charset="-128"/>
            </a:rPr>
            <a:t>※</a:t>
          </a:r>
          <a:r>
            <a:rPr kumimoji="1" lang="ja-JP" altLang="en-US" sz="1050" kern="1200">
              <a:solidFill>
                <a:sysClr val="windowText" lastClr="000000"/>
              </a:solidFill>
              <a:latin typeface="Meiryo UI" panose="020B0604030504040204" pitchFamily="50" charset="-128"/>
              <a:ea typeface="Meiryo UI" panose="020B0604030504040204" pitchFamily="50" charset="-128"/>
            </a:rPr>
            <a:t>）を「金額」「主な積算内訳」に記入する。それ以外は、各経費区分内の「他」に集約すること。なお、「他」の内訳の記載は任意とする。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）経費区分によっては記載欄が</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1</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2</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件のため、入力欄を確認すること。</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◆間接経費は</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で自動計算されるが、大学・研究開発法人以外の参画機関で、間接経費率の違いにより合計額が自動計算結果と一致しない場合は、</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D51</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G51</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J51</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セルに金額を直接入力することができる。</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◆間接経費率が</a:t>
          </a:r>
          <a:r>
            <a:rPr kumimoji="1" lang="en-US" altLang="ja-JP" sz="1100" b="0" i="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ではない場合は、欄外</a:t>
          </a:r>
          <a:r>
            <a:rPr kumimoji="1" lang="en-US" altLang="ja-JP" sz="1100" b="0" i="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ja-JP" sz="1100" b="0" i="0">
              <a:solidFill>
                <a:sysClr val="windowText" lastClr="000000"/>
              </a:solidFill>
              <a:effectLst/>
              <a:latin typeface="Meiryo UI" panose="020B0604030504040204" pitchFamily="50" charset="-128"/>
              <a:ea typeface="Meiryo UI" panose="020B0604030504040204" pitchFamily="50" charset="-128"/>
              <a:cs typeface="+mn-cs"/>
            </a:rPr>
            <a:t>に理由を記載すること。</a:t>
          </a:r>
          <a:endParaRPr lang="ja-JP" altLang="ja-JP" sz="1050">
            <a:solidFill>
              <a:sysClr val="windowText" lastClr="000000"/>
            </a:solidFill>
            <a:effectLst/>
            <a:latin typeface="Meiryo UI" panose="020B0604030504040204" pitchFamily="50" charset="-128"/>
            <a:ea typeface="Meiryo UI" panose="020B0604030504040204" pitchFamily="50" charset="-128"/>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R8(2026)&#26032;&#35215;&#35506;&#38988;/01_&#20844;&#21215;&#35201;&#38936;&#12539;&#30003;&#35531;&#26360;&#27096;&#24335;/&#30003;&#35531;&#26360;/Excel&#12486;&#12473;&#12488;&#65288;&#26368;&#32066;&#65289;/&#12304;&#20316;&#26989;&#20013;&#12305;&#65288;&#21029;&#28155;&#65289;&#35506;&#38988;&#24773;&#22577;&#12539;&#32076;&#36027;&#31309;&#31639;&#12471;&#12540;&#12488;_rev6.xlsx" TargetMode="External"/><Relationship Id="rId2" Type="http://schemas.openxmlformats.org/officeDocument/2006/relationships/externalLinkPath" Target="file:///\\svfs001\data\&#29872;&#22659;&#30740;&#31350;&#32207;&#21512;&#25512;&#36914;&#37096;\02_&#30740;&#31350;&#25512;&#36914;&#35506;\03&#9632;&#20107;&#21069;&#35413;&#20385;&#65288;&#26032;&#35215;&#20844;&#21215;&#12539;&#25505;&#25246;&#65289;\R8(2026)&#26032;&#35215;&#35506;&#38988;\01_&#20844;&#21215;&#35201;&#38936;&#12539;&#30003;&#35531;&#26360;&#27096;&#24335;\&#30003;&#35531;&#26360;\Excel&#12486;&#12473;&#12488;&#65288;&#26368;&#32066;&#65289;\&#12304;&#20316;&#26989;&#20013;&#12305;&#65288;&#21029;&#28155;&#65289;&#35506;&#38988;&#24773;&#22577;&#12539;&#32076;&#36027;&#31309;&#31639;&#12471;&#12540;&#12488;_rev6.xlsx" TargetMode="External"/><Relationship Id="rId1" Type="http://schemas.openxmlformats.org/officeDocument/2006/relationships/externalLinkPath" Target="/&#29872;&#22659;&#30740;&#31350;&#32207;&#21512;&#25512;&#36914;&#37096;/02_&#30740;&#31350;&#25512;&#36914;&#35506;/03&#9632;&#20107;&#21069;&#35413;&#20385;&#65288;&#26032;&#35215;&#20844;&#21215;&#12539;&#25505;&#25246;&#65289;/R8(2026)&#26032;&#35215;&#35506;&#38988;/01_&#20844;&#21215;&#35201;&#38936;&#12539;&#30003;&#35531;&#26360;&#27096;&#24335;/&#30003;&#35531;&#26360;/Excel&#12486;&#12473;&#12488;&#65288;&#26368;&#32066;&#65289;/&#12304;&#20316;&#26989;&#20013;&#12305;&#65288;&#21029;&#28155;&#65289;&#35506;&#38988;&#24773;&#22577;&#12539;&#32076;&#36027;&#31309;&#31639;&#12471;&#12540;&#12488;_rev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ST"/>
      <sheetName val="【共通】課題情報"/>
      <sheetName val="【問・革】経費サマリ"/>
      <sheetName val="【問・革】ST1"/>
      <sheetName val="【問・革】ST2"/>
      <sheetName val="【問・革】ST3"/>
      <sheetName val="【問・革】ST4"/>
      <sheetName val="【問・革】ST5"/>
      <sheetName val="【次世代】経費"/>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93EC9-AA58-46AD-A6EB-EA62565BA026}">
  <sheetPr codeName="Sheet2"/>
  <dimension ref="A1:K26"/>
  <sheetViews>
    <sheetView showGridLines="0" zoomScale="70" zoomScaleNormal="70" workbookViewId="0">
      <pane ySplit="1" topLeftCell="A2" activePane="bottomLeft" state="frozen"/>
      <selection pane="bottomLeft"/>
    </sheetView>
  </sheetViews>
  <sheetFormatPr defaultRowHeight="18.75"/>
  <cols>
    <col min="2" max="2" width="91.88671875" customWidth="1"/>
    <col min="3" max="3" width="14.21875" style="48" bestFit="1" customWidth="1"/>
    <col min="4" max="4" width="8.77734375" style="106"/>
    <col min="5" max="5" width="1.77734375" customWidth="1"/>
    <col min="6" max="6" width="3.21875" style="45" bestFit="1" customWidth="1"/>
    <col min="7" max="9" width="8.77734375" style="45"/>
    <col min="11" max="11" width="8.88671875" style="108"/>
  </cols>
  <sheetData>
    <row r="1" spans="1:11">
      <c r="A1" t="s">
        <v>67</v>
      </c>
      <c r="B1" s="66" t="s">
        <v>151</v>
      </c>
      <c r="C1" s="67" t="s">
        <v>59</v>
      </c>
      <c r="D1" s="100" t="s">
        <v>8</v>
      </c>
      <c r="E1" s="8"/>
      <c r="G1" s="45" t="s">
        <v>49</v>
      </c>
      <c r="H1" s="45" t="s">
        <v>50</v>
      </c>
      <c r="I1" s="45" t="s">
        <v>51</v>
      </c>
      <c r="J1" s="45"/>
      <c r="K1" s="107" t="s">
        <v>52</v>
      </c>
    </row>
    <row r="2" spans="1:11">
      <c r="B2" s="6" t="s">
        <v>5</v>
      </c>
      <c r="C2" s="64" t="s">
        <v>60</v>
      </c>
      <c r="D2" s="101"/>
      <c r="E2" s="9"/>
    </row>
    <row r="3" spans="1:11">
      <c r="B3" s="2" t="str">
        <f>_xlfn.CONCAT(F3:K3)</f>
        <v>S-26-1(1)_気候安全保障の政策評価ツールの構築</v>
      </c>
      <c r="C3" s="49">
        <v>48304</v>
      </c>
      <c r="D3" s="102">
        <v>23790</v>
      </c>
      <c r="G3" s="45" t="s">
        <v>69</v>
      </c>
      <c r="H3" s="45" t="s">
        <v>47</v>
      </c>
      <c r="I3" s="45" t="s">
        <v>48</v>
      </c>
      <c r="J3" s="45" t="s">
        <v>56</v>
      </c>
      <c r="K3" s="109" t="s">
        <v>83</v>
      </c>
    </row>
    <row r="4" spans="1:11">
      <c r="B4" s="2" t="str">
        <f t="shared" ref="B4:B26" si="0">_xlfn.CONCAT(F4:K4)</f>
        <v>S-26-1(2)_日本の外交・安全保障への気候変動リスク評価</v>
      </c>
      <c r="C4" s="49">
        <v>48304</v>
      </c>
      <c r="D4" s="103">
        <v>6500</v>
      </c>
      <c r="G4" s="45" t="s">
        <v>68</v>
      </c>
      <c r="H4" s="45" t="s">
        <v>47</v>
      </c>
      <c r="I4" s="45" t="s">
        <v>53</v>
      </c>
      <c r="J4" s="45" t="s">
        <v>56</v>
      </c>
      <c r="K4" s="108" t="s">
        <v>84</v>
      </c>
    </row>
    <row r="5" spans="1:11">
      <c r="B5" s="2" t="str">
        <f t="shared" si="0"/>
        <v>S-26-1(3)_気候変動に伴う国際人口移動推計とその影響評価</v>
      </c>
      <c r="C5" s="49">
        <v>48304</v>
      </c>
      <c r="D5" s="103">
        <v>10010</v>
      </c>
      <c r="G5" s="45" t="s">
        <v>68</v>
      </c>
      <c r="H5" s="45" t="s">
        <v>47</v>
      </c>
      <c r="I5" s="45" t="s">
        <v>54</v>
      </c>
      <c r="J5" s="45" t="s">
        <v>56</v>
      </c>
      <c r="K5" s="108" t="s">
        <v>145</v>
      </c>
    </row>
    <row r="6" spans="1:11">
      <c r="B6" s="2" t="str">
        <f t="shared" si="0"/>
        <v>S-26-2(1)_気候転換リスク評価に向けた気候シナリオ創出</v>
      </c>
      <c r="C6" s="49">
        <v>48304</v>
      </c>
      <c r="D6" s="103">
        <v>16900</v>
      </c>
      <c r="G6" s="45" t="s">
        <v>68</v>
      </c>
      <c r="H6" s="45" t="s">
        <v>57</v>
      </c>
      <c r="I6" s="45" t="s">
        <v>48</v>
      </c>
      <c r="J6" s="45" t="s">
        <v>56</v>
      </c>
      <c r="K6" s="108" t="s">
        <v>146</v>
      </c>
    </row>
    <row r="7" spans="1:11">
      <c r="B7" s="2" t="str">
        <f t="shared" si="0"/>
        <v>S-26-2(2)_気候転換リスク評価に向けた海洋・氷床変動の分析</v>
      </c>
      <c r="C7" s="49">
        <v>48304</v>
      </c>
      <c r="D7" s="103">
        <v>14040</v>
      </c>
      <c r="G7" s="45" t="s">
        <v>68</v>
      </c>
      <c r="H7" s="45" t="s">
        <v>57</v>
      </c>
      <c r="I7" s="45" t="s">
        <v>53</v>
      </c>
      <c r="J7" s="45" t="s">
        <v>56</v>
      </c>
      <c r="K7" s="108" t="s">
        <v>85</v>
      </c>
    </row>
    <row r="8" spans="1:11">
      <c r="B8" s="2" t="str">
        <f t="shared" si="0"/>
        <v>S-26-2(3)_気候転換リスク評価に向けた大気・海洋・陸域変動の分析</v>
      </c>
      <c r="C8" s="49">
        <v>48304</v>
      </c>
      <c r="D8" s="103">
        <v>14040</v>
      </c>
      <c r="G8" s="45" t="s">
        <v>68</v>
      </c>
      <c r="H8" s="45" t="s">
        <v>57</v>
      </c>
      <c r="I8" s="45" t="s">
        <v>54</v>
      </c>
      <c r="J8" s="45" t="s">
        <v>56</v>
      </c>
      <c r="K8" s="108" t="s">
        <v>90</v>
      </c>
    </row>
    <row r="9" spans="1:11">
      <c r="B9" s="2" t="str">
        <f t="shared" si="0"/>
        <v>S-26-3(1)_気候転換現象が水資源に及ぼす世界的な影響と日本への波及の評価</v>
      </c>
      <c r="C9" s="49">
        <v>48304</v>
      </c>
      <c r="D9" s="103">
        <v>14950</v>
      </c>
      <c r="G9" s="45" t="s">
        <v>68</v>
      </c>
      <c r="H9" s="45" t="s">
        <v>58</v>
      </c>
      <c r="I9" s="45" t="s">
        <v>48</v>
      </c>
      <c r="J9" s="45" t="s">
        <v>56</v>
      </c>
      <c r="K9" s="108" t="s">
        <v>148</v>
      </c>
    </row>
    <row r="10" spans="1:11">
      <c r="B10" s="2" t="str">
        <f t="shared" si="0"/>
        <v>S-26-3(2)_気候転換現象が水災害に及ぼす世界的な影響と日本への波及の評価</v>
      </c>
      <c r="C10" s="49">
        <v>48304</v>
      </c>
      <c r="D10" s="103">
        <v>14950</v>
      </c>
      <c r="G10" s="45" t="s">
        <v>68</v>
      </c>
      <c r="H10" s="45" t="s">
        <v>58</v>
      </c>
      <c r="I10" s="45" t="s">
        <v>53</v>
      </c>
      <c r="J10" s="45" t="s">
        <v>56</v>
      </c>
      <c r="K10" s="108" t="s">
        <v>149</v>
      </c>
    </row>
    <row r="11" spans="1:11">
      <c r="B11" s="2" t="str">
        <f t="shared" si="0"/>
        <v>S-26-3(3)_気候転換現象が食料生産に及ぼす世界的な影響と日本への波及の評価</v>
      </c>
      <c r="C11" s="110">
        <v>48304</v>
      </c>
      <c r="D11" s="103">
        <v>14950</v>
      </c>
      <c r="G11" s="45" t="s">
        <v>68</v>
      </c>
      <c r="H11" s="45" t="s">
        <v>58</v>
      </c>
      <c r="I11" s="45" t="s">
        <v>54</v>
      </c>
      <c r="J11" s="45" t="s">
        <v>56</v>
      </c>
      <c r="K11" s="108" t="s">
        <v>150</v>
      </c>
    </row>
    <row r="12" spans="1:11">
      <c r="B12" s="2" t="str">
        <f t="shared" ref="B12:B18" si="1">_xlfn.CONCAT(F12:K12)</f>
        <v>S-26-4(1)_気候転換リスクの経済的費用の統合評価</v>
      </c>
      <c r="C12" s="110">
        <v>48304</v>
      </c>
      <c r="D12" s="103">
        <v>14950</v>
      </c>
      <c r="G12" s="45" t="s">
        <v>68</v>
      </c>
      <c r="H12" s="45" t="s">
        <v>152</v>
      </c>
      <c r="I12" s="45" t="s">
        <v>87</v>
      </c>
      <c r="J12" s="45" t="s">
        <v>56</v>
      </c>
      <c r="K12" s="108" t="s">
        <v>91</v>
      </c>
    </row>
    <row r="13" spans="1:11">
      <c r="B13" s="2" t="str">
        <f t="shared" si="1"/>
        <v>S-26-4(2)_応用一般均衡モデルによる気候転換リスクの経済影響評価</v>
      </c>
      <c r="C13" s="110">
        <v>48304</v>
      </c>
      <c r="D13" s="103">
        <v>10010</v>
      </c>
      <c r="G13" s="45" t="s">
        <v>68</v>
      </c>
      <c r="H13" s="45" t="s">
        <v>152</v>
      </c>
      <c r="I13" s="45" t="s">
        <v>88</v>
      </c>
      <c r="J13" s="45" t="s">
        <v>56</v>
      </c>
      <c r="K13" s="108" t="s">
        <v>93</v>
      </c>
    </row>
    <row r="14" spans="1:11">
      <c r="B14" s="2" t="str">
        <f t="shared" si="1"/>
        <v>S-26-4(3)_気候転換リスクの健康影響評価</v>
      </c>
      <c r="C14" s="110">
        <v>48304</v>
      </c>
      <c r="D14" s="103">
        <v>10010</v>
      </c>
      <c r="G14" s="45" t="s">
        <v>68</v>
      </c>
      <c r="H14" s="45" t="s">
        <v>152</v>
      </c>
      <c r="I14" s="45" t="s">
        <v>89</v>
      </c>
      <c r="J14" s="45" t="s">
        <v>56</v>
      </c>
      <c r="K14" s="108" t="s">
        <v>92</v>
      </c>
    </row>
    <row r="15" spans="1:11">
      <c r="B15" s="2" t="str">
        <f t="shared" si="1"/>
        <v>S-26-4(4)_気象災害に伴うサプライチェーン途絶による経済影響の評価</v>
      </c>
      <c r="C15" s="110">
        <v>48304</v>
      </c>
      <c r="D15" s="103">
        <v>10010</v>
      </c>
      <c r="G15" s="45" t="s">
        <v>68</v>
      </c>
      <c r="H15" s="45" t="s">
        <v>152</v>
      </c>
      <c r="I15" s="45" t="s">
        <v>55</v>
      </c>
      <c r="J15" s="45" t="s">
        <v>56</v>
      </c>
      <c r="K15" s="108" t="s">
        <v>159</v>
      </c>
    </row>
    <row r="16" spans="1:11">
      <c r="B16" s="2" t="str">
        <f t="shared" si="1"/>
        <v>S-26-5(1)_生態系の気候変動応答予測と統合評価</v>
      </c>
      <c r="C16" s="110">
        <v>48304</v>
      </c>
      <c r="D16" s="103">
        <v>18850</v>
      </c>
      <c r="G16" s="45" t="s">
        <v>68</v>
      </c>
      <c r="H16" s="45" t="s">
        <v>153</v>
      </c>
      <c r="I16" s="45" t="s">
        <v>87</v>
      </c>
      <c r="J16" s="45" t="s">
        <v>56</v>
      </c>
      <c r="K16" s="108" t="s">
        <v>94</v>
      </c>
    </row>
    <row r="17" spans="2:11">
      <c r="B17" s="2" t="str">
        <f t="shared" si="1"/>
        <v>S-26-5(2)_生物多様性変化の社会への波及評価と適応・再生策の提示</v>
      </c>
      <c r="C17" s="110">
        <v>48304</v>
      </c>
      <c r="D17" s="103">
        <v>13000</v>
      </c>
      <c r="G17" s="45" t="s">
        <v>68</v>
      </c>
      <c r="H17" s="45" t="s">
        <v>153</v>
      </c>
      <c r="I17" s="45" t="s">
        <v>88</v>
      </c>
      <c r="J17" s="45" t="s">
        <v>56</v>
      </c>
      <c r="K17" s="108" t="s">
        <v>95</v>
      </c>
    </row>
    <row r="18" spans="2:11">
      <c r="B18" s="4" t="str">
        <f t="shared" si="1"/>
        <v>S-26-5(3)_生態系の臨界遷移と崩壊リスク評価</v>
      </c>
      <c r="C18" s="65">
        <v>48304</v>
      </c>
      <c r="D18" s="104">
        <v>13000</v>
      </c>
      <c r="G18" s="45" t="s">
        <v>68</v>
      </c>
      <c r="H18" s="45" t="s">
        <v>153</v>
      </c>
      <c r="I18" s="45" t="s">
        <v>89</v>
      </c>
      <c r="J18" s="45" t="s">
        <v>56</v>
      </c>
      <c r="K18" s="108" t="s">
        <v>147</v>
      </c>
    </row>
    <row r="19" spans="2:11">
      <c r="B19" s="2" t="str">
        <f t="shared" si="0"/>
        <v>SⅡ-14-1(1)_2030年以降の持続可能な成長ガバナンス・オプションの研究</v>
      </c>
      <c r="C19" s="46">
        <v>47573</v>
      </c>
      <c r="D19" s="103">
        <v>30000</v>
      </c>
      <c r="G19" s="45" t="s">
        <v>71</v>
      </c>
      <c r="H19" s="45" t="s">
        <v>47</v>
      </c>
      <c r="I19" s="45" t="s">
        <v>48</v>
      </c>
      <c r="J19" s="45" t="s">
        <v>56</v>
      </c>
      <c r="K19" s="109" t="s">
        <v>96</v>
      </c>
    </row>
    <row r="20" spans="2:11">
      <c r="B20" s="2" t="str">
        <f t="shared" si="0"/>
        <v>SⅡ-14-1(2)_SDGsの実施に関する制度・政策レビューとその方法に関する研究</v>
      </c>
      <c r="C20" s="46">
        <v>47573</v>
      </c>
      <c r="D20" s="103">
        <v>5000</v>
      </c>
      <c r="G20" s="45" t="s">
        <v>70</v>
      </c>
      <c r="H20" s="45" t="s">
        <v>47</v>
      </c>
      <c r="I20" s="45" t="s">
        <v>53</v>
      </c>
      <c r="J20" s="45" t="s">
        <v>56</v>
      </c>
      <c r="K20" s="109" t="s">
        <v>97</v>
      </c>
    </row>
    <row r="21" spans="2:11">
      <c r="B21" s="2" t="str">
        <f t="shared" si="0"/>
        <v>SⅡ-14-1(3)_ローカルにおける実施のためのグローバル・フレームワークの研究</v>
      </c>
      <c r="C21" s="46">
        <v>47573</v>
      </c>
      <c r="D21" s="103">
        <v>5000</v>
      </c>
      <c r="G21" s="45" t="s">
        <v>70</v>
      </c>
      <c r="H21" s="45" t="s">
        <v>47</v>
      </c>
      <c r="I21" s="45" t="s">
        <v>54</v>
      </c>
      <c r="J21" s="45" t="s">
        <v>56</v>
      </c>
      <c r="K21" s="109" t="s">
        <v>98</v>
      </c>
    </row>
    <row r="22" spans="2:11">
      <c r="B22" s="2" t="str">
        <f t="shared" si="0"/>
        <v>SⅡ-14-2(1)_シナジー・トレードオフの観点の主流化の研究</v>
      </c>
      <c r="C22" s="46">
        <v>47573</v>
      </c>
      <c r="D22" s="103">
        <v>10000</v>
      </c>
      <c r="G22" s="45" t="s">
        <v>70</v>
      </c>
      <c r="H22" s="45" t="s">
        <v>57</v>
      </c>
      <c r="I22" s="45" t="s">
        <v>87</v>
      </c>
      <c r="J22" s="45" t="s">
        <v>56</v>
      </c>
      <c r="K22" s="109" t="s">
        <v>99</v>
      </c>
    </row>
    <row r="23" spans="2:11">
      <c r="B23" s="2" t="str">
        <f t="shared" si="0"/>
        <v>SⅡ-14-2(2)_シナジー・トレードオフを測るためのターゲット及び指標研究</v>
      </c>
      <c r="C23" s="46">
        <v>47573</v>
      </c>
      <c r="D23" s="103">
        <v>5000</v>
      </c>
      <c r="G23" s="45" t="s">
        <v>70</v>
      </c>
      <c r="H23" s="45" t="s">
        <v>57</v>
      </c>
      <c r="I23" s="45" t="s">
        <v>88</v>
      </c>
      <c r="J23" s="45" t="s">
        <v>56</v>
      </c>
      <c r="K23" s="109" t="s">
        <v>100</v>
      </c>
    </row>
    <row r="24" spans="2:11">
      <c r="B24" s="2" t="str">
        <f t="shared" si="0"/>
        <v>SⅡ-14-2(3)_持続可能な成長の進捗評価指標のあり方に関する研究</v>
      </c>
      <c r="C24" s="46">
        <v>47573</v>
      </c>
      <c r="D24" s="103">
        <v>5000</v>
      </c>
      <c r="G24" s="45" t="s">
        <v>70</v>
      </c>
      <c r="H24" s="45" t="s">
        <v>86</v>
      </c>
      <c r="I24" s="45" t="s">
        <v>89</v>
      </c>
      <c r="J24" s="45" t="s">
        <v>56</v>
      </c>
      <c r="K24" s="109" t="s">
        <v>101</v>
      </c>
    </row>
    <row r="25" spans="2:11">
      <c r="B25" s="2" t="str">
        <f t="shared" si="0"/>
        <v>SⅡ-14-3(1)_多様なデータ・モデル統合によるビヨンドSDGsシナリオモデリング基盤の構築</v>
      </c>
      <c r="C25" s="46">
        <v>47573</v>
      </c>
      <c r="D25" s="103">
        <v>10000</v>
      </c>
      <c r="G25" s="45" t="s">
        <v>70</v>
      </c>
      <c r="H25" s="45" t="s">
        <v>58</v>
      </c>
      <c r="I25" s="45" t="s">
        <v>87</v>
      </c>
      <c r="J25" s="45" t="s">
        <v>56</v>
      </c>
      <c r="K25" s="109" t="s">
        <v>143</v>
      </c>
    </row>
    <row r="26" spans="2:11">
      <c r="B26" s="7" t="str">
        <f t="shared" si="0"/>
        <v>SⅡ-14-3(2)_長期シナリオ・統合モデル研究に基づくビヨンドSDGsシナリオモデリング基盤への接続手法の体系化</v>
      </c>
      <c r="C26" s="47">
        <v>47573</v>
      </c>
      <c r="D26" s="105">
        <v>10000</v>
      </c>
      <c r="G26" s="45" t="s">
        <v>70</v>
      </c>
      <c r="H26" s="45" t="s">
        <v>58</v>
      </c>
      <c r="I26" s="45" t="s">
        <v>88</v>
      </c>
      <c r="J26" s="45" t="s">
        <v>56</v>
      </c>
      <c r="K26" s="109" t="s">
        <v>144</v>
      </c>
    </row>
  </sheetData>
  <sheetProtection algorithmName="SHA-512" hashValue="gtmbj1ewENzjQjFgLrE1EooYW+nY6gNd93gdQQU4kvnmEo0J9EkcZ/MpY4CM+RTVijNGxGNfjONAUnakl9W8uA==" saltValue="eDaSLVWqW0p2Nt+IB8+bVw==" spinCount="100000" sheet="1" objects="1" scenarios="1"/>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2BE8C-6B00-4ADA-BE6F-D150BC350F75}">
  <sheetPr codeName="Sheet1"/>
  <dimension ref="A1:P22"/>
  <sheetViews>
    <sheetView showGridLines="0" tabSelected="1" zoomScaleNormal="100" zoomScaleSheetLayoutView="130" workbookViewId="0">
      <selection sqref="A1:G1"/>
    </sheetView>
  </sheetViews>
  <sheetFormatPr defaultColWidth="0" defaultRowHeight="15.75" zeroHeight="1"/>
  <cols>
    <col min="1" max="1" width="1.5546875" style="1" customWidth="1"/>
    <col min="2" max="2" width="15.6640625" style="1" customWidth="1"/>
    <col min="3" max="3" width="4.44140625" style="3" customWidth="1"/>
    <col min="4" max="13" width="5.33203125" style="1" customWidth="1"/>
    <col min="14" max="14" width="1.5546875" style="1" customWidth="1"/>
    <col min="15" max="15" width="2.5546875" style="5" customWidth="1"/>
    <col min="16" max="16" width="55.77734375" style="37" customWidth="1"/>
    <col min="17" max="16384" width="8.77734375" style="1" hidden="1"/>
  </cols>
  <sheetData>
    <row r="1" spans="1:16" ht="17.45" customHeight="1" thickBot="1">
      <c r="A1" s="209" t="s">
        <v>79</v>
      </c>
      <c r="B1" s="209"/>
      <c r="C1" s="209"/>
      <c r="D1" s="209"/>
      <c r="E1" s="209"/>
      <c r="F1" s="209"/>
      <c r="G1" s="210"/>
      <c r="H1" s="198" t="s">
        <v>45</v>
      </c>
      <c r="I1" s="199"/>
      <c r="J1" s="200"/>
      <c r="K1" s="195"/>
      <c r="L1" s="196"/>
      <c r="M1" s="197"/>
      <c r="N1" s="73"/>
      <c r="P1" s="37" t="s">
        <v>78</v>
      </c>
    </row>
    <row r="2" spans="1:16">
      <c r="B2" s="40" t="s">
        <v>38</v>
      </c>
    </row>
    <row r="3" spans="1:16" ht="11.45" customHeight="1" thickBot="1">
      <c r="A3" s="74"/>
      <c r="B3" s="75"/>
      <c r="C3" s="76"/>
      <c r="D3" s="74"/>
      <c r="E3" s="74"/>
      <c r="F3" s="74"/>
      <c r="G3" s="74"/>
      <c r="H3" s="74"/>
      <c r="I3" s="74"/>
      <c r="J3" s="74"/>
      <c r="K3" s="74"/>
      <c r="L3" s="74"/>
      <c r="M3" s="74"/>
      <c r="N3" s="74"/>
    </row>
    <row r="4" spans="1:16" ht="58.9" customHeight="1">
      <c r="A4" s="74"/>
      <c r="B4" s="68" t="s">
        <v>46</v>
      </c>
      <c r="C4" s="181" t="s">
        <v>3</v>
      </c>
      <c r="D4" s="201" t="s">
        <v>5</v>
      </c>
      <c r="E4" s="202"/>
      <c r="F4" s="202"/>
      <c r="G4" s="202"/>
      <c r="H4" s="202"/>
      <c r="I4" s="202"/>
      <c r="J4" s="202"/>
      <c r="K4" s="202"/>
      <c r="L4" s="202"/>
      <c r="M4" s="203"/>
      <c r="N4" s="77"/>
      <c r="P4" s="38"/>
    </row>
    <row r="5" spans="1:16" ht="24" customHeight="1" thickBot="1">
      <c r="A5" s="74"/>
      <c r="B5" s="69" t="s">
        <v>0</v>
      </c>
      <c r="C5" s="182"/>
      <c r="D5" s="204">
        <v>46478</v>
      </c>
      <c r="E5" s="205"/>
      <c r="F5" s="205"/>
      <c r="G5" s="205"/>
      <c r="H5" s="206" t="str">
        <f>VLOOKUP(D4,MST!B:C,2,0)</f>
        <v>※自動で入力されます。</v>
      </c>
      <c r="I5" s="206"/>
      <c r="J5" s="206"/>
      <c r="K5" s="206"/>
      <c r="L5" s="207" t="str">
        <f>IFERROR(DATEDIF(D5,H5,"y")+1&amp;"年間","#N/A年間")</f>
        <v>#N/A年間</v>
      </c>
      <c r="M5" s="208"/>
      <c r="N5" s="78"/>
      <c r="P5" s="37" t="s">
        <v>37</v>
      </c>
    </row>
    <row r="6" spans="1:16" ht="24" customHeight="1">
      <c r="A6" s="74"/>
      <c r="B6" s="230" t="s">
        <v>61</v>
      </c>
      <c r="C6" s="183" t="s">
        <v>3</v>
      </c>
      <c r="D6" s="10" t="s">
        <v>35</v>
      </c>
      <c r="E6" s="11"/>
      <c r="F6" s="235" t="s">
        <v>63</v>
      </c>
      <c r="G6" s="236"/>
      <c r="H6" s="236"/>
      <c r="I6" s="237"/>
      <c r="J6" s="236" t="s">
        <v>64</v>
      </c>
      <c r="K6" s="236"/>
      <c r="L6" s="236"/>
      <c r="M6" s="242"/>
      <c r="N6" s="79"/>
      <c r="P6" s="39" t="s">
        <v>40</v>
      </c>
    </row>
    <row r="7" spans="1:16" ht="24" customHeight="1">
      <c r="A7" s="74"/>
      <c r="B7" s="231"/>
      <c r="C7" s="184" t="s">
        <v>3</v>
      </c>
      <c r="D7" s="12" t="s">
        <v>7</v>
      </c>
      <c r="E7" s="13"/>
      <c r="F7" s="238" t="s">
        <v>65</v>
      </c>
      <c r="G7" s="239"/>
      <c r="H7" s="239"/>
      <c r="I7" s="240"/>
      <c r="J7" s="239" t="s">
        <v>66</v>
      </c>
      <c r="K7" s="239"/>
      <c r="L7" s="239"/>
      <c r="M7" s="241"/>
      <c r="N7" s="79"/>
    </row>
    <row r="8" spans="1:16" ht="24" customHeight="1">
      <c r="A8" s="74"/>
      <c r="B8" s="69" t="s">
        <v>1</v>
      </c>
      <c r="C8" s="182" t="s">
        <v>3</v>
      </c>
      <c r="D8" s="232"/>
      <c r="E8" s="233"/>
      <c r="F8" s="233"/>
      <c r="G8" s="233"/>
      <c r="H8" s="233"/>
      <c r="I8" s="233"/>
      <c r="J8" s="233"/>
      <c r="K8" s="233"/>
      <c r="L8" s="233"/>
      <c r="M8" s="234"/>
      <c r="N8" s="80"/>
      <c r="P8" s="36"/>
    </row>
    <row r="9" spans="1:16" ht="24" customHeight="1">
      <c r="A9" s="74"/>
      <c r="B9" s="69" t="s">
        <v>4</v>
      </c>
      <c r="C9" s="182" t="s">
        <v>3</v>
      </c>
      <c r="D9" s="232"/>
      <c r="E9" s="233"/>
      <c r="F9" s="233"/>
      <c r="G9" s="233"/>
      <c r="H9" s="233"/>
      <c r="I9" s="233"/>
      <c r="J9" s="233"/>
      <c r="K9" s="233"/>
      <c r="L9" s="233"/>
      <c r="M9" s="234"/>
      <c r="N9" s="80"/>
      <c r="P9" s="36"/>
    </row>
    <row r="10" spans="1:16" ht="24" customHeight="1" thickBot="1">
      <c r="A10" s="74"/>
      <c r="B10" s="70" t="s">
        <v>2</v>
      </c>
      <c r="C10" s="185" t="s">
        <v>3</v>
      </c>
      <c r="D10" s="214"/>
      <c r="E10" s="215"/>
      <c r="F10" s="215"/>
      <c r="G10" s="215"/>
      <c r="H10" s="215"/>
      <c r="I10" s="215"/>
      <c r="J10" s="215"/>
      <c r="K10" s="215"/>
      <c r="L10" s="215"/>
      <c r="M10" s="216"/>
      <c r="N10" s="80"/>
      <c r="P10" s="36"/>
    </row>
    <row r="11" spans="1:16" ht="24" customHeight="1">
      <c r="A11" s="74"/>
      <c r="B11" s="218" t="s">
        <v>6</v>
      </c>
      <c r="C11" s="221" t="s">
        <v>3</v>
      </c>
      <c r="D11" s="227"/>
      <c r="E11" s="228"/>
      <c r="F11" s="228"/>
      <c r="G11" s="228"/>
      <c r="H11" s="228"/>
      <c r="I11" s="228"/>
      <c r="J11" s="228"/>
      <c r="K11" s="228"/>
      <c r="L11" s="228"/>
      <c r="M11" s="229"/>
      <c r="N11" s="81"/>
      <c r="P11" s="41"/>
    </row>
    <row r="12" spans="1:16" ht="24" customHeight="1">
      <c r="A12" s="74"/>
      <c r="B12" s="219"/>
      <c r="C12" s="222"/>
      <c r="D12" s="224"/>
      <c r="E12" s="225"/>
      <c r="F12" s="225"/>
      <c r="G12" s="225"/>
      <c r="H12" s="225"/>
      <c r="I12" s="225"/>
      <c r="J12" s="225"/>
      <c r="K12" s="225"/>
      <c r="L12" s="225"/>
      <c r="M12" s="226"/>
      <c r="N12" s="81"/>
      <c r="P12" s="217" t="s">
        <v>42</v>
      </c>
    </row>
    <row r="13" spans="1:16" ht="24" customHeight="1">
      <c r="A13" s="74"/>
      <c r="B13" s="219"/>
      <c r="C13" s="222"/>
      <c r="D13" s="224"/>
      <c r="E13" s="225"/>
      <c r="F13" s="225"/>
      <c r="G13" s="225"/>
      <c r="H13" s="225"/>
      <c r="I13" s="225"/>
      <c r="J13" s="225"/>
      <c r="K13" s="225"/>
      <c r="L13" s="225"/>
      <c r="M13" s="226"/>
      <c r="N13" s="81"/>
      <c r="P13" s="217"/>
    </row>
    <row r="14" spans="1:16" ht="24" customHeight="1">
      <c r="A14" s="74"/>
      <c r="B14" s="219"/>
      <c r="C14" s="222"/>
      <c r="D14" s="224"/>
      <c r="E14" s="225"/>
      <c r="F14" s="225"/>
      <c r="G14" s="225"/>
      <c r="H14" s="225"/>
      <c r="I14" s="225"/>
      <c r="J14" s="225"/>
      <c r="K14" s="225"/>
      <c r="L14" s="225"/>
      <c r="M14" s="226"/>
      <c r="N14" s="81"/>
      <c r="P14" s="217"/>
    </row>
    <row r="15" spans="1:16" ht="24" customHeight="1" thickBot="1">
      <c r="A15" s="74"/>
      <c r="B15" s="220"/>
      <c r="C15" s="223"/>
      <c r="D15" s="211"/>
      <c r="E15" s="212"/>
      <c r="F15" s="212"/>
      <c r="G15" s="212"/>
      <c r="H15" s="212"/>
      <c r="I15" s="212"/>
      <c r="J15" s="212"/>
      <c r="K15" s="212"/>
      <c r="L15" s="212"/>
      <c r="M15" s="213"/>
      <c r="N15" s="77"/>
      <c r="P15" s="217"/>
    </row>
    <row r="16" spans="1:16" ht="11.45" customHeight="1">
      <c r="A16" s="74"/>
      <c r="B16" s="74"/>
      <c r="C16" s="76"/>
      <c r="D16" s="74"/>
      <c r="E16" s="74"/>
      <c r="F16" s="74"/>
      <c r="G16" s="74"/>
      <c r="H16" s="74"/>
      <c r="I16" s="74"/>
      <c r="J16" s="74"/>
      <c r="K16" s="74"/>
      <c r="L16" s="74"/>
      <c r="M16" s="74"/>
      <c r="N16" s="74"/>
    </row>
    <row r="17"/>
    <row r="18"/>
    <row r="19"/>
    <row r="20"/>
    <row r="21"/>
    <row r="22"/>
  </sheetData>
  <sheetProtection algorithmName="SHA-512" hashValue="gJgw0CijLWnHzz1XNfL5WukphyIUgrG0dPd08ex9MuL3h1OpM16LfeitRxMsCjIyf4BIQIUnuR5Rtbg2Ho6/ZQ==" saltValue="ahWoxpxp62UZmRDodXnrHw==" spinCount="100000" sheet="1" objects="1" scenarios="1"/>
  <mergeCells count="23">
    <mergeCell ref="B6:B7"/>
    <mergeCell ref="D8:M8"/>
    <mergeCell ref="D9:M9"/>
    <mergeCell ref="F6:I6"/>
    <mergeCell ref="F7:I7"/>
    <mergeCell ref="J7:M7"/>
    <mergeCell ref="J6:M6"/>
    <mergeCell ref="D15:M15"/>
    <mergeCell ref="D10:M10"/>
    <mergeCell ref="P12:P15"/>
    <mergeCell ref="B11:B15"/>
    <mergeCell ref="C11:C15"/>
    <mergeCell ref="D14:M14"/>
    <mergeCell ref="D11:M11"/>
    <mergeCell ref="D12:M12"/>
    <mergeCell ref="D13:M13"/>
    <mergeCell ref="K1:M1"/>
    <mergeCell ref="H1:J1"/>
    <mergeCell ref="D4:M4"/>
    <mergeCell ref="D5:G5"/>
    <mergeCell ref="H5:K5"/>
    <mergeCell ref="L5:M5"/>
    <mergeCell ref="A1:G1"/>
  </mergeCells>
  <phoneticPr fontId="1"/>
  <conditionalFormatting sqref="D4:M4">
    <cfRule type="containsText" dxfId="33" priority="1" operator="containsText" text="【選択してください】">
      <formula>NOT(ISERROR(SEARCH("【選択してください】",D4)))</formula>
    </cfRule>
    <cfRule type="containsBlanks" dxfId="32" priority="2">
      <formula>LEN(TRIM(D4))=0</formula>
    </cfRule>
  </conditionalFormatting>
  <conditionalFormatting sqref="F6:I6">
    <cfRule type="containsText" dxfId="31" priority="8" operator="containsText" text="セイ">
      <formula>NOT(ISERROR(SEARCH("セイ",F6)))</formula>
    </cfRule>
  </conditionalFormatting>
  <conditionalFormatting sqref="F7:I7">
    <cfRule type="containsText" dxfId="30" priority="7" operator="containsText" text="姓">
      <formula>NOT(ISERROR(SEARCH("姓",F7)))</formula>
    </cfRule>
  </conditionalFormatting>
  <conditionalFormatting sqref="F6:M7 D8:M10 D11:D14 D15:M15">
    <cfRule type="containsBlanks" dxfId="29" priority="13">
      <formula>LEN(TRIM(D6))=0</formula>
    </cfRule>
  </conditionalFormatting>
  <conditionalFormatting sqref="H5">
    <cfRule type="containsText" dxfId="28" priority="11" operator="containsText" text="【選択してください】">
      <formula>NOT(ISERROR(SEARCH("【選択してください】",H5)))</formula>
    </cfRule>
  </conditionalFormatting>
  <conditionalFormatting sqref="H5:K5">
    <cfRule type="containsBlanks" dxfId="27" priority="16">
      <formula>LEN(TRIM(H5))=0</formula>
    </cfRule>
  </conditionalFormatting>
  <conditionalFormatting sqref="J6:M6">
    <cfRule type="containsText" dxfId="26" priority="6" operator="containsText" text="メイ">
      <formula>NOT(ISERROR(SEARCH("メイ",J6)))</formula>
    </cfRule>
  </conditionalFormatting>
  <conditionalFormatting sqref="J7:M7">
    <cfRule type="containsText" dxfId="25" priority="5" operator="containsText" text="名">
      <formula>NOT(ISERROR(SEARCH("名",J7)))</formula>
    </cfRule>
  </conditionalFormatting>
  <conditionalFormatting sqref="K1:M1">
    <cfRule type="containsBlanks" dxfId="24" priority="4">
      <formula>LEN(TRIM(K1))=0</formula>
    </cfRule>
  </conditionalFormatting>
  <dataValidations count="3">
    <dataValidation type="custom" imeMode="fullKatakana" allowBlank="1" showInputMessage="1" showErrorMessage="1" errorTitle="フリガナ" error="全角カタカナで入力してください" promptTitle="フリガナ" prompt="全角カタカナで入力してください" sqref="F6:N6" xr:uid="{B22FF5AB-0D72-4A2F-8341-56BB4FAD1881}">
      <formula1>F6=PHONETIC(F6)</formula1>
    </dataValidation>
    <dataValidation type="custom" allowBlank="1" showInputMessage="1" showErrorMessage="1" error="「26」から始まるe-Radの課題番号（8桁）を入力してください" promptTitle="「26」から始まるe-Radの課題番号（8桁）を入力してください" sqref="N1" xr:uid="{4E2F59D7-4ED1-4270-9A4C-6AFBC1FFD696}">
      <formula1>AND(ISNUMBER(N1), LEN(N1)=8, LEFT(N1,2)="26")</formula1>
    </dataValidation>
    <dataValidation type="custom" allowBlank="1" showInputMessage="1" showErrorMessage="1" error="「27」から始まるe-Radの課題番号（8桁）を入力してください" promptTitle="「27」から始まるe-Radの課題番号（8桁）を入力してください" sqref="K1:M1" xr:uid="{B80BCBDC-575E-44F2-8FCE-81814CB56E7E}">
      <formula1>AND(ISNUMBER(K1), LEN(K1)=8, LEFT(K1,2)="27")</formula1>
    </dataValidation>
  </dataValidations>
  <pageMargins left="0.59055118110236227" right="0.59055118110236227" top="0.39370078740157483" bottom="0.39370078740157483" header="0.31496062992125984" footer="0.31496062992125984"/>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2BF9536-3887-48BF-BAF4-D31E0A7A4D82}">
          <x14:formula1>
            <xm:f>MST!$B$2:$B$26</xm:f>
          </x14:formula1>
          <xm:sqref>D4:N4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E5BC6-5056-4F98-B9B0-7C82B6594EDB}">
  <dimension ref="A1:Z58"/>
  <sheetViews>
    <sheetView showGridLines="0" zoomScale="85" zoomScaleNormal="85" zoomScaleSheetLayoutView="100" workbookViewId="0"/>
  </sheetViews>
  <sheetFormatPr defaultColWidth="0" defaultRowHeight="0" customHeight="1" zeroHeight="1"/>
  <cols>
    <col min="1" max="1" width="1.77734375" style="15" customWidth="1"/>
    <col min="2" max="2" width="2.88671875" style="15" customWidth="1"/>
    <col min="3" max="3" width="13.6640625" style="15" customWidth="1"/>
    <col min="4" max="4" width="7.33203125" style="57" customWidth="1"/>
    <col min="5" max="5" width="6.44140625" style="57" customWidth="1"/>
    <col min="6" max="6" width="14.5546875" style="15" customWidth="1"/>
    <col min="7" max="7" width="7.33203125" style="57" customWidth="1"/>
    <col min="8" max="8" width="6.44140625" style="57" customWidth="1"/>
    <col min="9" max="9" width="14.5546875" style="15" customWidth="1"/>
    <col min="10" max="10" width="7.33203125" style="57" customWidth="1"/>
    <col min="11" max="11" width="6.44140625" style="57" customWidth="1"/>
    <col min="12" max="12" width="14.5546875" style="15" customWidth="1"/>
    <col min="13" max="14" width="1.77734375" style="15" customWidth="1"/>
    <col min="15" max="15" width="44.21875" style="15" customWidth="1"/>
    <col min="16" max="19" width="0" style="15" hidden="1" customWidth="1"/>
    <col min="20" max="20" width="0" style="114" hidden="1" customWidth="1"/>
    <col min="21" max="26" width="0" style="15" hidden="1" customWidth="1"/>
    <col min="27" max="16384" width="8.77734375" style="15" hidden="1"/>
  </cols>
  <sheetData>
    <row r="1" spans="1:20" ht="17.45" customHeight="1">
      <c r="A1" s="113" t="s">
        <v>158</v>
      </c>
      <c r="B1" s="113"/>
      <c r="C1" s="113"/>
      <c r="D1" s="113"/>
      <c r="E1" s="113"/>
      <c r="F1" s="113"/>
      <c r="G1" s="113"/>
      <c r="H1" s="113"/>
      <c r="I1" s="113"/>
      <c r="J1" s="113"/>
      <c r="K1" s="113"/>
      <c r="L1" s="113"/>
      <c r="M1" s="178"/>
    </row>
    <row r="2" spans="1:20" ht="15.75">
      <c r="B2" s="117" t="s">
        <v>39</v>
      </c>
      <c r="C2" s="118"/>
    </row>
    <row r="3" spans="1:20" ht="11.45" customHeight="1">
      <c r="A3" s="87"/>
      <c r="B3" s="119"/>
      <c r="C3" s="120"/>
      <c r="D3" s="90"/>
      <c r="E3" s="90"/>
      <c r="F3" s="87"/>
      <c r="G3" s="90"/>
      <c r="H3" s="90"/>
      <c r="I3" s="87"/>
      <c r="J3" s="90"/>
      <c r="K3" s="90"/>
      <c r="L3" s="87"/>
      <c r="M3" s="87"/>
    </row>
    <row r="4" spans="1:20" ht="19.5" customHeight="1" thickBot="1">
      <c r="A4" s="87"/>
      <c r="B4" s="252"/>
      <c r="C4" s="252"/>
      <c r="D4" s="253"/>
      <c r="E4" s="253"/>
      <c r="F4" s="253"/>
      <c r="J4" s="254" t="s">
        <v>29</v>
      </c>
      <c r="K4" s="254"/>
      <c r="L4" s="254"/>
      <c r="M4" s="122"/>
      <c r="N4" s="121"/>
      <c r="O4" s="123"/>
    </row>
    <row r="5" spans="1:20" ht="15.75">
      <c r="A5" s="87"/>
      <c r="B5" s="255"/>
      <c r="C5" s="256"/>
      <c r="D5" s="257">
        <f>'【S-26】経費サマリ'!$D$6</f>
        <v>46478</v>
      </c>
      <c r="E5" s="257"/>
      <c r="F5" s="257"/>
      <c r="G5" s="257">
        <f>'【S-26】経費サマリ'!$E$6</f>
        <v>46843</v>
      </c>
      <c r="H5" s="257"/>
      <c r="I5" s="258"/>
      <c r="J5" s="257">
        <f>'【S-26】経費サマリ'!$F$6</f>
        <v>47208</v>
      </c>
      <c r="K5" s="259"/>
      <c r="L5" s="260"/>
      <c r="M5" s="84"/>
      <c r="N5" s="124"/>
    </row>
    <row r="6" spans="1:20" ht="15.75">
      <c r="A6" s="87"/>
      <c r="B6" s="261" t="s">
        <v>9</v>
      </c>
      <c r="C6" s="262"/>
      <c r="D6" s="125" t="s">
        <v>103</v>
      </c>
      <c r="E6" s="126" t="s">
        <v>26</v>
      </c>
      <c r="F6" s="127" t="s">
        <v>27</v>
      </c>
      <c r="G6" s="125" t="s">
        <v>103</v>
      </c>
      <c r="H6" s="126" t="s">
        <v>26</v>
      </c>
      <c r="I6" s="127" t="s">
        <v>27</v>
      </c>
      <c r="J6" s="125" t="s">
        <v>103</v>
      </c>
      <c r="K6" s="126" t="s">
        <v>26</v>
      </c>
      <c r="L6" s="128" t="s">
        <v>27</v>
      </c>
      <c r="M6" s="130"/>
      <c r="N6" s="131"/>
    </row>
    <row r="7" spans="1:20" s="14" customFormat="1" ht="15.75">
      <c r="A7" s="82"/>
      <c r="B7" s="263" t="s">
        <v>22</v>
      </c>
      <c r="C7" s="264"/>
      <c r="D7" s="62">
        <f>SUM(D8:D15)</f>
        <v>4600</v>
      </c>
      <c r="E7" s="97"/>
      <c r="F7" s="132"/>
      <c r="G7" s="62">
        <f>SUM(G8:G15)</f>
        <v>2600</v>
      </c>
      <c r="H7" s="97"/>
      <c r="I7" s="132"/>
      <c r="J7" s="62">
        <f>SUM(J8:J15)</f>
        <v>1300</v>
      </c>
      <c r="K7" s="97"/>
      <c r="L7" s="133"/>
      <c r="M7" s="82"/>
      <c r="T7" s="116"/>
    </row>
    <row r="8" spans="1:20" ht="15.75">
      <c r="A8" s="87"/>
      <c r="B8" s="134"/>
      <c r="C8" s="135" t="s">
        <v>10</v>
      </c>
      <c r="D8" s="136">
        <f>SUM(E8:E11)</f>
        <v>2500</v>
      </c>
      <c r="E8" s="160">
        <v>1500</v>
      </c>
      <c r="F8" s="161" t="s">
        <v>104</v>
      </c>
      <c r="G8" s="136">
        <f>SUM(H8:H11)</f>
        <v>500</v>
      </c>
      <c r="H8" s="160">
        <v>500</v>
      </c>
      <c r="I8" s="161" t="s">
        <v>111</v>
      </c>
      <c r="J8" s="136">
        <f>SUM(K8:K11)</f>
        <v>0</v>
      </c>
      <c r="K8" s="160">
        <v>0</v>
      </c>
      <c r="L8" s="168"/>
      <c r="M8" s="87"/>
    </row>
    <row r="9" spans="1:20" ht="15.75">
      <c r="A9" s="87"/>
      <c r="B9" s="134"/>
      <c r="C9" s="138"/>
      <c r="D9" s="139"/>
      <c r="E9" s="162">
        <v>500</v>
      </c>
      <c r="F9" s="163" t="s">
        <v>105</v>
      </c>
      <c r="G9" s="139"/>
      <c r="H9" s="162">
        <v>0</v>
      </c>
      <c r="I9" s="163"/>
      <c r="J9" s="139"/>
      <c r="K9" s="162">
        <v>0</v>
      </c>
      <c r="L9" s="169"/>
      <c r="M9" s="87"/>
    </row>
    <row r="10" spans="1:20" ht="15.75">
      <c r="A10" s="87"/>
      <c r="B10" s="134"/>
      <c r="C10" s="186" t="s">
        <v>154</v>
      </c>
      <c r="D10" s="139"/>
      <c r="E10" s="162">
        <v>500</v>
      </c>
      <c r="F10" s="163" t="s">
        <v>106</v>
      </c>
      <c r="G10" s="139"/>
      <c r="H10" s="162">
        <v>0</v>
      </c>
      <c r="I10" s="163"/>
      <c r="J10" s="139"/>
      <c r="K10" s="162">
        <v>0</v>
      </c>
      <c r="L10" s="169"/>
      <c r="M10" s="87"/>
    </row>
    <row r="11" spans="1:20" ht="15.75">
      <c r="A11" s="87"/>
      <c r="B11" s="134"/>
      <c r="C11" s="187" t="s">
        <v>155</v>
      </c>
      <c r="D11" s="139"/>
      <c r="E11" s="162">
        <v>0</v>
      </c>
      <c r="F11" s="163" t="s">
        <v>82</v>
      </c>
      <c r="G11" s="139"/>
      <c r="H11" s="162">
        <v>0</v>
      </c>
      <c r="I11" s="163" t="s">
        <v>82</v>
      </c>
      <c r="J11" s="139"/>
      <c r="K11" s="162">
        <v>0</v>
      </c>
      <c r="L11" s="169" t="s">
        <v>82</v>
      </c>
      <c r="M11" s="87"/>
    </row>
    <row r="12" spans="1:20" ht="15.75">
      <c r="A12" s="87"/>
      <c r="B12" s="134"/>
      <c r="C12" s="140" t="s">
        <v>11</v>
      </c>
      <c r="D12" s="141">
        <f>SUM(E12:E15)</f>
        <v>2100</v>
      </c>
      <c r="E12" s="162">
        <v>1000</v>
      </c>
      <c r="F12" s="163" t="s">
        <v>107</v>
      </c>
      <c r="G12" s="141">
        <f>SUM(H12:H15)</f>
        <v>2100</v>
      </c>
      <c r="H12" s="162">
        <v>1000</v>
      </c>
      <c r="I12" s="163" t="s">
        <v>107</v>
      </c>
      <c r="J12" s="141">
        <f>SUM(K12:K15)</f>
        <v>1300</v>
      </c>
      <c r="K12" s="162">
        <v>800</v>
      </c>
      <c r="L12" s="169" t="s">
        <v>107</v>
      </c>
      <c r="M12" s="87"/>
    </row>
    <row r="13" spans="1:20" ht="15.75">
      <c r="A13" s="87"/>
      <c r="B13" s="137"/>
      <c r="C13" s="138"/>
      <c r="D13" s="139"/>
      <c r="E13" s="162">
        <v>500</v>
      </c>
      <c r="F13" s="166" t="s">
        <v>108</v>
      </c>
      <c r="G13" s="139"/>
      <c r="H13" s="162">
        <v>500</v>
      </c>
      <c r="I13" s="166" t="s">
        <v>108</v>
      </c>
      <c r="J13" s="139"/>
      <c r="K13" s="162">
        <v>500</v>
      </c>
      <c r="L13" s="172" t="s">
        <v>108</v>
      </c>
      <c r="M13" s="87"/>
    </row>
    <row r="14" spans="1:20" ht="15.75">
      <c r="A14" s="87"/>
      <c r="B14" s="137"/>
      <c r="C14" s="186" t="s">
        <v>154</v>
      </c>
      <c r="D14" s="139"/>
      <c r="E14" s="162">
        <v>100</v>
      </c>
      <c r="F14" s="166" t="s">
        <v>109</v>
      </c>
      <c r="G14" s="139"/>
      <c r="H14" s="162">
        <v>100</v>
      </c>
      <c r="I14" s="166" t="s">
        <v>109</v>
      </c>
      <c r="J14" s="139"/>
      <c r="K14" s="162">
        <v>0</v>
      </c>
      <c r="L14" s="172"/>
      <c r="M14" s="87"/>
    </row>
    <row r="15" spans="1:20" ht="24">
      <c r="A15" s="87"/>
      <c r="B15" s="144"/>
      <c r="C15" s="187" t="s">
        <v>155</v>
      </c>
      <c r="D15" s="143"/>
      <c r="E15" s="167">
        <v>500</v>
      </c>
      <c r="F15" s="163" t="s">
        <v>110</v>
      </c>
      <c r="G15" s="143"/>
      <c r="H15" s="167">
        <v>500</v>
      </c>
      <c r="I15" s="164" t="s">
        <v>110</v>
      </c>
      <c r="J15" s="143"/>
      <c r="K15" s="167">
        <v>0</v>
      </c>
      <c r="L15" s="170" t="s">
        <v>82</v>
      </c>
      <c r="M15" s="87"/>
    </row>
    <row r="16" spans="1:20" s="14" customFormat="1" ht="15.75">
      <c r="A16" s="82"/>
      <c r="B16" s="263" t="s">
        <v>23</v>
      </c>
      <c r="C16" s="264"/>
      <c r="D16" s="62">
        <f>SUM(D17:D24)</f>
        <v>13200</v>
      </c>
      <c r="E16" s="97"/>
      <c r="F16" s="132"/>
      <c r="G16" s="62">
        <f>SUM(G17:G24)</f>
        <v>13440</v>
      </c>
      <c r="H16" s="97"/>
      <c r="I16" s="132"/>
      <c r="J16" s="62">
        <f>SUM(J17:J24)</f>
        <v>13440</v>
      </c>
      <c r="K16" s="97"/>
      <c r="L16" s="133"/>
      <c r="M16" s="82"/>
      <c r="T16" s="116"/>
    </row>
    <row r="17" spans="1:20" ht="15.75">
      <c r="A17" s="87"/>
      <c r="B17" s="134"/>
      <c r="C17" s="135" t="s">
        <v>12</v>
      </c>
      <c r="D17" s="136">
        <f>SUM(E17:E20)</f>
        <v>13000</v>
      </c>
      <c r="E17" s="160">
        <v>6000</v>
      </c>
      <c r="F17" s="161" t="s">
        <v>112</v>
      </c>
      <c r="G17" s="136">
        <f>SUM(H17:H20)</f>
        <v>13240</v>
      </c>
      <c r="H17" s="160">
        <v>6000</v>
      </c>
      <c r="I17" s="161" t="s">
        <v>112</v>
      </c>
      <c r="J17" s="136">
        <f>SUM(K17:K20)</f>
        <v>13240</v>
      </c>
      <c r="K17" s="160">
        <v>6000</v>
      </c>
      <c r="L17" s="168" t="s">
        <v>112</v>
      </c>
      <c r="M17" s="87"/>
    </row>
    <row r="18" spans="1:20" ht="15.75">
      <c r="A18" s="87"/>
      <c r="B18" s="134"/>
      <c r="C18" s="138"/>
      <c r="D18" s="139"/>
      <c r="E18" s="162">
        <v>5000</v>
      </c>
      <c r="F18" s="163" t="s">
        <v>113</v>
      </c>
      <c r="G18" s="139"/>
      <c r="H18" s="162">
        <v>5000</v>
      </c>
      <c r="I18" s="163" t="s">
        <v>113</v>
      </c>
      <c r="J18" s="139"/>
      <c r="K18" s="162">
        <v>5000</v>
      </c>
      <c r="L18" s="169" t="s">
        <v>113</v>
      </c>
      <c r="M18" s="87"/>
    </row>
    <row r="19" spans="1:20" ht="15.75">
      <c r="A19" s="87"/>
      <c r="B19" s="134"/>
      <c r="C19" s="186" t="s">
        <v>154</v>
      </c>
      <c r="D19" s="139"/>
      <c r="E19" s="162">
        <v>2000</v>
      </c>
      <c r="F19" s="163" t="s">
        <v>114</v>
      </c>
      <c r="G19" s="139"/>
      <c r="H19" s="162">
        <v>2000</v>
      </c>
      <c r="I19" s="163" t="s">
        <v>114</v>
      </c>
      <c r="J19" s="139"/>
      <c r="K19" s="162">
        <v>2000</v>
      </c>
      <c r="L19" s="169" t="s">
        <v>114</v>
      </c>
      <c r="M19" s="87"/>
    </row>
    <row r="20" spans="1:20" ht="24">
      <c r="A20" s="87"/>
      <c r="B20" s="134"/>
      <c r="C20" s="187" t="s">
        <v>155</v>
      </c>
      <c r="D20" s="139"/>
      <c r="E20" s="162">
        <v>0</v>
      </c>
      <c r="F20" s="163" t="s">
        <v>82</v>
      </c>
      <c r="G20" s="139"/>
      <c r="H20" s="162">
        <v>240</v>
      </c>
      <c r="I20" s="163" t="s">
        <v>116</v>
      </c>
      <c r="J20" s="139"/>
      <c r="K20" s="162">
        <v>240</v>
      </c>
      <c r="L20" s="169" t="s">
        <v>116</v>
      </c>
      <c r="M20" s="87"/>
    </row>
    <row r="21" spans="1:20" ht="15.75">
      <c r="A21" s="87"/>
      <c r="B21" s="134"/>
      <c r="C21" s="140" t="s">
        <v>13</v>
      </c>
      <c r="D21" s="141">
        <f>SUM(E21:E24)</f>
        <v>200</v>
      </c>
      <c r="E21" s="162">
        <v>200</v>
      </c>
      <c r="F21" s="163" t="s">
        <v>115</v>
      </c>
      <c r="G21" s="141">
        <f>SUM(H21:H24)</f>
        <v>200</v>
      </c>
      <c r="H21" s="162">
        <v>100</v>
      </c>
      <c r="I21" s="163" t="s">
        <v>115</v>
      </c>
      <c r="J21" s="141">
        <f>SUM(K21:K24)</f>
        <v>200</v>
      </c>
      <c r="K21" s="162">
        <v>100</v>
      </c>
      <c r="L21" s="169" t="s">
        <v>115</v>
      </c>
      <c r="M21" s="87"/>
    </row>
    <row r="22" spans="1:20" ht="24">
      <c r="A22" s="87"/>
      <c r="B22" s="137"/>
      <c r="C22" s="138"/>
      <c r="D22" s="139"/>
      <c r="E22" s="162">
        <v>0</v>
      </c>
      <c r="F22" s="166"/>
      <c r="G22" s="139"/>
      <c r="H22" s="162">
        <v>100</v>
      </c>
      <c r="I22" s="166" t="s">
        <v>142</v>
      </c>
      <c r="J22" s="139"/>
      <c r="K22" s="162">
        <v>100</v>
      </c>
      <c r="L22" s="172" t="s">
        <v>117</v>
      </c>
      <c r="M22" s="87"/>
    </row>
    <row r="23" spans="1:20" ht="15.75">
      <c r="A23" s="87"/>
      <c r="B23" s="137"/>
      <c r="C23" s="186" t="s">
        <v>154</v>
      </c>
      <c r="D23" s="139"/>
      <c r="E23" s="162">
        <v>0</v>
      </c>
      <c r="F23" s="166"/>
      <c r="G23" s="139"/>
      <c r="H23" s="162">
        <v>0</v>
      </c>
      <c r="I23" s="166"/>
      <c r="J23" s="139"/>
      <c r="K23" s="162">
        <v>0</v>
      </c>
      <c r="L23" s="172"/>
      <c r="M23" s="87"/>
    </row>
    <row r="24" spans="1:20" ht="15.75">
      <c r="A24" s="87"/>
      <c r="B24" s="144"/>
      <c r="C24" s="187" t="s">
        <v>155</v>
      </c>
      <c r="D24" s="143"/>
      <c r="E24" s="167">
        <v>0</v>
      </c>
      <c r="F24" s="163" t="s">
        <v>82</v>
      </c>
      <c r="G24" s="143"/>
      <c r="H24" s="167">
        <v>0</v>
      </c>
      <c r="I24" s="164" t="s">
        <v>82</v>
      </c>
      <c r="J24" s="143"/>
      <c r="K24" s="167">
        <v>0</v>
      </c>
      <c r="L24" s="170" t="s">
        <v>82</v>
      </c>
      <c r="M24" s="87"/>
    </row>
    <row r="25" spans="1:20" s="14" customFormat="1" ht="15.75">
      <c r="A25" s="82"/>
      <c r="B25" s="263" t="s">
        <v>24</v>
      </c>
      <c r="C25" s="264"/>
      <c r="D25" s="62">
        <f>D26</f>
        <v>440</v>
      </c>
      <c r="E25" s="97"/>
      <c r="F25" s="132"/>
      <c r="G25" s="62">
        <f>G26</f>
        <v>1350</v>
      </c>
      <c r="H25" s="97"/>
      <c r="I25" s="132"/>
      <c r="J25" s="62">
        <f>J26</f>
        <v>1020</v>
      </c>
      <c r="K25" s="97"/>
      <c r="L25" s="133"/>
      <c r="M25" s="82"/>
      <c r="T25" s="116"/>
    </row>
    <row r="26" spans="1:20" ht="15.75">
      <c r="A26" s="87"/>
      <c r="B26" s="134"/>
      <c r="C26" s="135" t="s">
        <v>14</v>
      </c>
      <c r="D26" s="136">
        <f>SUM(E26:E29)</f>
        <v>440</v>
      </c>
      <c r="E26" s="160">
        <v>200</v>
      </c>
      <c r="F26" s="173" t="s">
        <v>118</v>
      </c>
      <c r="G26" s="136">
        <f>SUM(H26:H29)</f>
        <v>1350</v>
      </c>
      <c r="H26" s="160">
        <v>1000</v>
      </c>
      <c r="I26" s="173" t="s">
        <v>121</v>
      </c>
      <c r="J26" s="136">
        <f>SUM(K26:K29)</f>
        <v>1020</v>
      </c>
      <c r="K26" s="160">
        <v>700</v>
      </c>
      <c r="L26" s="174" t="s">
        <v>123</v>
      </c>
      <c r="M26" s="87"/>
    </row>
    <row r="27" spans="1:20" ht="15.75">
      <c r="A27" s="87"/>
      <c r="B27" s="137"/>
      <c r="C27" s="138"/>
      <c r="D27" s="139"/>
      <c r="E27" s="162">
        <v>120</v>
      </c>
      <c r="F27" s="165" t="s">
        <v>119</v>
      </c>
      <c r="G27" s="139"/>
      <c r="H27" s="162">
        <v>200</v>
      </c>
      <c r="I27" s="165" t="s">
        <v>118</v>
      </c>
      <c r="J27" s="139"/>
      <c r="K27" s="162">
        <v>200</v>
      </c>
      <c r="L27" s="171" t="s">
        <v>118</v>
      </c>
      <c r="M27" s="87"/>
    </row>
    <row r="28" spans="1:20" ht="15.75">
      <c r="A28" s="87"/>
      <c r="B28" s="137"/>
      <c r="C28" s="186" t="s">
        <v>154</v>
      </c>
      <c r="D28" s="139"/>
      <c r="E28" s="162">
        <v>120</v>
      </c>
      <c r="F28" s="166" t="s">
        <v>120</v>
      </c>
      <c r="G28" s="139"/>
      <c r="H28" s="162">
        <v>120</v>
      </c>
      <c r="I28" s="166" t="s">
        <v>120</v>
      </c>
      <c r="J28" s="139"/>
      <c r="K28" s="162">
        <v>120</v>
      </c>
      <c r="L28" s="172" t="s">
        <v>120</v>
      </c>
      <c r="M28" s="87"/>
    </row>
    <row r="29" spans="1:20" ht="24">
      <c r="A29" s="87"/>
      <c r="B29" s="144"/>
      <c r="C29" s="187" t="s">
        <v>155</v>
      </c>
      <c r="D29" s="143"/>
      <c r="E29" s="167">
        <v>0</v>
      </c>
      <c r="F29" s="163" t="s">
        <v>82</v>
      </c>
      <c r="G29" s="143"/>
      <c r="H29" s="167">
        <v>30</v>
      </c>
      <c r="I29" s="164" t="s">
        <v>122</v>
      </c>
      <c r="J29" s="143"/>
      <c r="K29" s="167">
        <v>0</v>
      </c>
      <c r="L29" s="170" t="s">
        <v>82</v>
      </c>
      <c r="M29" s="87"/>
    </row>
    <row r="30" spans="1:20" s="14" customFormat="1" ht="15.75">
      <c r="A30" s="82"/>
      <c r="B30" s="263" t="s">
        <v>25</v>
      </c>
      <c r="C30" s="264"/>
      <c r="D30" s="62">
        <f>SUM(D31:D49)</f>
        <v>4100</v>
      </c>
      <c r="E30" s="97"/>
      <c r="F30" s="132"/>
      <c r="G30" s="62">
        <f>SUM(G31:G49)</f>
        <v>3940</v>
      </c>
      <c r="H30" s="97"/>
      <c r="I30" s="132"/>
      <c r="J30" s="62">
        <f>SUM(J31:J49)</f>
        <v>3740</v>
      </c>
      <c r="K30" s="97"/>
      <c r="L30" s="133"/>
      <c r="M30" s="82"/>
      <c r="T30" s="116"/>
    </row>
    <row r="31" spans="1:20" ht="15.75">
      <c r="A31" s="87"/>
      <c r="B31" s="134"/>
      <c r="C31" s="135" t="s">
        <v>36</v>
      </c>
      <c r="D31" s="136">
        <f>SUM(E31:E34)</f>
        <v>2100</v>
      </c>
      <c r="E31" s="179">
        <v>1000</v>
      </c>
      <c r="F31" s="161" t="s">
        <v>124</v>
      </c>
      <c r="G31" s="136">
        <f>SUM(H31:H34)</f>
        <v>2100</v>
      </c>
      <c r="H31" s="179">
        <v>1000</v>
      </c>
      <c r="I31" s="161" t="s">
        <v>124</v>
      </c>
      <c r="J31" s="136">
        <f>SUM(K31:K34)</f>
        <v>2100</v>
      </c>
      <c r="K31" s="179">
        <v>1000</v>
      </c>
      <c r="L31" s="168" t="s">
        <v>124</v>
      </c>
      <c r="M31" s="87"/>
    </row>
    <row r="32" spans="1:20" ht="15.75">
      <c r="A32" s="87"/>
      <c r="B32" s="134"/>
      <c r="C32" s="138"/>
      <c r="D32" s="139"/>
      <c r="E32" s="180">
        <v>600</v>
      </c>
      <c r="F32" s="166" t="s">
        <v>125</v>
      </c>
      <c r="G32" s="139"/>
      <c r="H32" s="180">
        <v>600</v>
      </c>
      <c r="I32" s="166" t="s">
        <v>125</v>
      </c>
      <c r="J32" s="139"/>
      <c r="K32" s="180">
        <v>600</v>
      </c>
      <c r="L32" s="172" t="s">
        <v>125</v>
      </c>
      <c r="M32" s="87"/>
    </row>
    <row r="33" spans="1:13" ht="15.75">
      <c r="A33" s="87"/>
      <c r="B33" s="134"/>
      <c r="C33" s="186" t="s">
        <v>154</v>
      </c>
      <c r="D33" s="139"/>
      <c r="E33" s="180">
        <v>500</v>
      </c>
      <c r="F33" s="166" t="s">
        <v>126</v>
      </c>
      <c r="G33" s="139"/>
      <c r="H33" s="180">
        <v>500</v>
      </c>
      <c r="I33" s="166" t="s">
        <v>126</v>
      </c>
      <c r="J33" s="139"/>
      <c r="K33" s="180">
        <v>500</v>
      </c>
      <c r="L33" s="172" t="s">
        <v>126</v>
      </c>
      <c r="M33" s="87"/>
    </row>
    <row r="34" spans="1:13" ht="15.75">
      <c r="A34" s="87"/>
      <c r="B34" s="134"/>
      <c r="C34" s="187" t="s">
        <v>155</v>
      </c>
      <c r="D34" s="146"/>
      <c r="E34" s="180">
        <v>0</v>
      </c>
      <c r="F34" s="163" t="s">
        <v>82</v>
      </c>
      <c r="G34" s="146"/>
      <c r="H34" s="180">
        <v>0</v>
      </c>
      <c r="I34" s="166" t="s">
        <v>82</v>
      </c>
      <c r="J34" s="146"/>
      <c r="K34" s="180">
        <v>0</v>
      </c>
      <c r="L34" s="172" t="s">
        <v>82</v>
      </c>
      <c r="M34" s="87"/>
    </row>
    <row r="35" spans="1:13" ht="15.75">
      <c r="A35" s="87"/>
      <c r="B35" s="134"/>
      <c r="C35" s="140" t="s">
        <v>16</v>
      </c>
      <c r="D35" s="141">
        <f>SUM(E35:E37)</f>
        <v>20</v>
      </c>
      <c r="E35" s="180">
        <v>10</v>
      </c>
      <c r="F35" s="166" t="s">
        <v>127</v>
      </c>
      <c r="G35" s="141">
        <f>SUM(H35:H37)</f>
        <v>10</v>
      </c>
      <c r="H35" s="180">
        <v>10</v>
      </c>
      <c r="I35" s="166" t="s">
        <v>128</v>
      </c>
      <c r="J35" s="141">
        <f>SUM(K35:K37)</f>
        <v>10</v>
      </c>
      <c r="K35" s="180">
        <v>10</v>
      </c>
      <c r="L35" s="172" t="s">
        <v>128</v>
      </c>
      <c r="M35" s="87"/>
    </row>
    <row r="36" spans="1:13" ht="15.75">
      <c r="A36" s="87"/>
      <c r="B36" s="134"/>
      <c r="C36" s="186" t="s">
        <v>154</v>
      </c>
      <c r="D36" s="139"/>
      <c r="E36" s="180">
        <v>10</v>
      </c>
      <c r="F36" s="166" t="s">
        <v>128</v>
      </c>
      <c r="G36" s="139"/>
      <c r="H36" s="180">
        <v>0</v>
      </c>
      <c r="I36" s="166"/>
      <c r="J36" s="139"/>
      <c r="K36" s="180">
        <v>0</v>
      </c>
      <c r="L36" s="172"/>
      <c r="M36" s="87"/>
    </row>
    <row r="37" spans="1:13" ht="15.75">
      <c r="A37" s="87"/>
      <c r="B37" s="134"/>
      <c r="C37" s="187" t="s">
        <v>155</v>
      </c>
      <c r="D37" s="146"/>
      <c r="E37" s="180">
        <v>0</v>
      </c>
      <c r="F37" s="163" t="s">
        <v>82</v>
      </c>
      <c r="G37" s="146"/>
      <c r="H37" s="180">
        <v>0</v>
      </c>
      <c r="I37" s="166" t="s">
        <v>82</v>
      </c>
      <c r="J37" s="146"/>
      <c r="K37" s="180">
        <v>0</v>
      </c>
      <c r="L37" s="172" t="s">
        <v>82</v>
      </c>
      <c r="M37" s="87"/>
    </row>
    <row r="38" spans="1:13" ht="15.75">
      <c r="A38" s="87"/>
      <c r="B38" s="134"/>
      <c r="C38" s="140" t="s">
        <v>17</v>
      </c>
      <c r="D38" s="141">
        <f>SUM(E38:E40)</f>
        <v>300</v>
      </c>
      <c r="E38" s="180">
        <v>100</v>
      </c>
      <c r="F38" s="166" t="s">
        <v>129</v>
      </c>
      <c r="G38" s="141">
        <f>SUM(H38:H40)</f>
        <v>200</v>
      </c>
      <c r="H38" s="180">
        <v>100</v>
      </c>
      <c r="I38" s="166" t="s">
        <v>137</v>
      </c>
      <c r="J38" s="141">
        <f>SUM(K38:K40)</f>
        <v>100</v>
      </c>
      <c r="K38" s="180">
        <v>100</v>
      </c>
      <c r="L38" s="172" t="s">
        <v>137</v>
      </c>
      <c r="M38" s="87"/>
    </row>
    <row r="39" spans="1:13" ht="24">
      <c r="A39" s="87"/>
      <c r="B39" s="134"/>
      <c r="C39" s="186" t="s">
        <v>154</v>
      </c>
      <c r="D39" s="139"/>
      <c r="E39" s="180">
        <v>100</v>
      </c>
      <c r="F39" s="166" t="s">
        <v>130</v>
      </c>
      <c r="G39" s="139"/>
      <c r="H39" s="180">
        <v>100</v>
      </c>
      <c r="I39" s="166" t="s">
        <v>138</v>
      </c>
      <c r="J39" s="139"/>
      <c r="K39" s="180">
        <v>0</v>
      </c>
      <c r="L39" s="172"/>
      <c r="M39" s="87"/>
    </row>
    <row r="40" spans="1:13" ht="24">
      <c r="A40" s="87"/>
      <c r="B40" s="134"/>
      <c r="C40" s="187" t="s">
        <v>155</v>
      </c>
      <c r="D40" s="146"/>
      <c r="E40" s="180">
        <v>100</v>
      </c>
      <c r="F40" s="166" t="s">
        <v>131</v>
      </c>
      <c r="G40" s="146"/>
      <c r="H40" s="180">
        <v>0</v>
      </c>
      <c r="I40" s="166" t="s">
        <v>82</v>
      </c>
      <c r="J40" s="146"/>
      <c r="K40" s="180">
        <v>0</v>
      </c>
      <c r="L40" s="172" t="s">
        <v>82</v>
      </c>
      <c r="M40" s="87"/>
    </row>
    <row r="41" spans="1:13" ht="15.75">
      <c r="A41" s="87"/>
      <c r="B41" s="134"/>
      <c r="C41" s="140" t="s">
        <v>18</v>
      </c>
      <c r="D41" s="141">
        <f>SUM(E41:E43)</f>
        <v>250</v>
      </c>
      <c r="E41" s="180">
        <v>100</v>
      </c>
      <c r="F41" s="166" t="s">
        <v>132</v>
      </c>
      <c r="G41" s="141">
        <f>SUM(H41:H43)</f>
        <v>200</v>
      </c>
      <c r="H41" s="180">
        <v>100</v>
      </c>
      <c r="I41" s="166" t="s">
        <v>132</v>
      </c>
      <c r="J41" s="141">
        <f>SUM(K41:K43)</f>
        <v>200</v>
      </c>
      <c r="K41" s="180">
        <v>100</v>
      </c>
      <c r="L41" s="172" t="s">
        <v>132</v>
      </c>
      <c r="M41" s="87"/>
    </row>
    <row r="42" spans="1:13" ht="15.75">
      <c r="A42" s="87"/>
      <c r="B42" s="134"/>
      <c r="C42" s="186" t="s">
        <v>154</v>
      </c>
      <c r="D42" s="139"/>
      <c r="E42" s="180">
        <v>100</v>
      </c>
      <c r="F42" s="166" t="s">
        <v>133</v>
      </c>
      <c r="G42" s="139"/>
      <c r="H42" s="180">
        <v>100</v>
      </c>
      <c r="I42" s="166" t="s">
        <v>133</v>
      </c>
      <c r="J42" s="139"/>
      <c r="K42" s="180">
        <v>100</v>
      </c>
      <c r="L42" s="172" t="s">
        <v>133</v>
      </c>
      <c r="M42" s="87"/>
    </row>
    <row r="43" spans="1:13" ht="15.75">
      <c r="A43" s="87"/>
      <c r="B43" s="134"/>
      <c r="C43" s="187" t="s">
        <v>155</v>
      </c>
      <c r="D43" s="146"/>
      <c r="E43" s="180">
        <v>50</v>
      </c>
      <c r="F43" s="166" t="s">
        <v>82</v>
      </c>
      <c r="G43" s="146"/>
      <c r="H43" s="180">
        <v>0</v>
      </c>
      <c r="I43" s="166" t="s">
        <v>82</v>
      </c>
      <c r="J43" s="146"/>
      <c r="K43" s="180">
        <v>0</v>
      </c>
      <c r="L43" s="172" t="s">
        <v>82</v>
      </c>
      <c r="M43" s="87"/>
    </row>
    <row r="44" spans="1:13" ht="15.75">
      <c r="A44" s="87"/>
      <c r="B44" s="134"/>
      <c r="C44" s="140" t="s">
        <v>19</v>
      </c>
      <c r="D44" s="141">
        <f>SUM(E44:E45)</f>
        <v>0</v>
      </c>
      <c r="E44" s="180">
        <v>0</v>
      </c>
      <c r="F44" s="166"/>
      <c r="G44" s="141">
        <f>SUM(H44:H45)</f>
        <v>0</v>
      </c>
      <c r="H44" s="180">
        <v>0</v>
      </c>
      <c r="I44" s="166"/>
      <c r="J44" s="141">
        <f>SUM(K44:K45)</f>
        <v>100</v>
      </c>
      <c r="K44" s="180">
        <v>100</v>
      </c>
      <c r="L44" s="172" t="s">
        <v>139</v>
      </c>
      <c r="M44" s="87"/>
    </row>
    <row r="45" spans="1:13" ht="15.75">
      <c r="A45" s="87"/>
      <c r="B45" s="134"/>
      <c r="C45" s="145"/>
      <c r="D45" s="146"/>
      <c r="E45" s="180">
        <v>0</v>
      </c>
      <c r="F45" s="166" t="s">
        <v>82</v>
      </c>
      <c r="G45" s="146"/>
      <c r="H45" s="180">
        <v>0</v>
      </c>
      <c r="I45" s="166" t="s">
        <v>82</v>
      </c>
      <c r="J45" s="146"/>
      <c r="K45" s="180">
        <v>0</v>
      </c>
      <c r="L45" s="172" t="s">
        <v>82</v>
      </c>
      <c r="M45" s="87"/>
    </row>
    <row r="46" spans="1:13" ht="24">
      <c r="A46" s="87"/>
      <c r="B46" s="134"/>
      <c r="C46" s="140" t="s">
        <v>20</v>
      </c>
      <c r="D46" s="141">
        <f>SUM(E46:E48)</f>
        <v>1420</v>
      </c>
      <c r="E46" s="180">
        <v>1000</v>
      </c>
      <c r="F46" s="166" t="s">
        <v>134</v>
      </c>
      <c r="G46" s="141">
        <f>SUM(H46:H48)</f>
        <v>1420</v>
      </c>
      <c r="H46" s="180">
        <v>1000</v>
      </c>
      <c r="I46" s="166" t="s">
        <v>134</v>
      </c>
      <c r="J46" s="141">
        <f>SUM(K46:K48)</f>
        <v>1220</v>
      </c>
      <c r="K46" s="180">
        <v>800</v>
      </c>
      <c r="L46" s="172" t="s">
        <v>140</v>
      </c>
      <c r="M46" s="87"/>
    </row>
    <row r="47" spans="1:13" ht="24">
      <c r="A47" s="87"/>
      <c r="B47" s="134"/>
      <c r="C47" s="138"/>
      <c r="D47" s="139"/>
      <c r="E47" s="180">
        <v>400</v>
      </c>
      <c r="F47" s="166" t="s">
        <v>135</v>
      </c>
      <c r="G47" s="139"/>
      <c r="H47" s="180">
        <v>400</v>
      </c>
      <c r="I47" s="166" t="s">
        <v>135</v>
      </c>
      <c r="J47" s="139"/>
      <c r="K47" s="180">
        <v>400</v>
      </c>
      <c r="L47" s="172" t="s">
        <v>135</v>
      </c>
      <c r="M47" s="87"/>
    </row>
    <row r="48" spans="1:13" ht="36">
      <c r="A48" s="87"/>
      <c r="B48" s="134"/>
      <c r="C48" s="138"/>
      <c r="D48" s="139"/>
      <c r="E48" s="180">
        <v>20</v>
      </c>
      <c r="F48" s="166" t="s">
        <v>136</v>
      </c>
      <c r="G48" s="139"/>
      <c r="H48" s="180">
        <v>20</v>
      </c>
      <c r="I48" s="166" t="s">
        <v>136</v>
      </c>
      <c r="J48" s="139"/>
      <c r="K48" s="180">
        <v>20</v>
      </c>
      <c r="L48" s="172" t="s">
        <v>141</v>
      </c>
      <c r="M48" s="87"/>
    </row>
    <row r="49" spans="1:14" ht="16.5" thickBot="1">
      <c r="A49" s="87"/>
      <c r="B49" s="147"/>
      <c r="C49" s="32" t="s">
        <v>21</v>
      </c>
      <c r="D49" s="148">
        <f>E49</f>
        <v>10</v>
      </c>
      <c r="E49" s="175">
        <v>10</v>
      </c>
      <c r="F49" s="176"/>
      <c r="G49" s="148">
        <f>H49</f>
        <v>10</v>
      </c>
      <c r="H49" s="175">
        <v>10</v>
      </c>
      <c r="I49" s="176"/>
      <c r="J49" s="148">
        <f>K49</f>
        <v>10</v>
      </c>
      <c r="K49" s="175">
        <v>10</v>
      </c>
      <c r="L49" s="177"/>
      <c r="M49" s="87"/>
    </row>
    <row r="50" spans="1:14" ht="30" customHeight="1" thickTop="1" thickBot="1">
      <c r="A50" s="87"/>
      <c r="B50" s="250" t="s">
        <v>30</v>
      </c>
      <c r="C50" s="251"/>
      <c r="D50" s="61">
        <f>D7+D16+D25+D30</f>
        <v>22340</v>
      </c>
      <c r="E50" s="51"/>
      <c r="F50" s="149"/>
      <c r="G50" s="61">
        <f>G7+G16+G25+G30</f>
        <v>21330</v>
      </c>
      <c r="H50" s="51"/>
      <c r="I50" s="149"/>
      <c r="J50" s="61">
        <f>J7+J16+J25+J30</f>
        <v>19500</v>
      </c>
      <c r="K50" s="51"/>
      <c r="L50" s="150"/>
      <c r="M50" s="82"/>
      <c r="N50" s="14"/>
    </row>
    <row r="51" spans="1:14" ht="15" customHeight="1" thickTop="1">
      <c r="A51" s="87"/>
      <c r="B51" s="250" t="s">
        <v>41</v>
      </c>
      <c r="C51" s="251"/>
      <c r="D51" s="244">
        <f>ROUNDDOWN(D50*30/100,0)</f>
        <v>6702</v>
      </c>
      <c r="E51" s="111" t="str">
        <f>IFERROR(IF(D51/D50&gt;0.3,"間接経費が30％を超過しています",""),"")</f>
        <v/>
      </c>
      <c r="F51" s="152"/>
      <c r="G51" s="244">
        <f>ROUNDDOWN(G50*30/100,0)</f>
        <v>6399</v>
      </c>
      <c r="H51" s="111" t="str">
        <f>IFERROR(IF(G51/G50&gt;0.3,"間接経費が30％を超過しています",""),"")</f>
        <v/>
      </c>
      <c r="I51" s="152"/>
      <c r="J51" s="244">
        <f>ROUNDDOWN(J50*30/100,0)</f>
        <v>5850</v>
      </c>
      <c r="K51" s="111" t="str">
        <f>IFERROR(IF(J51/J50&gt;0.3,"間接経費が30％を超過しています",""),"")</f>
        <v/>
      </c>
      <c r="L51" s="153"/>
      <c r="M51" s="82"/>
      <c r="N51" s="14"/>
    </row>
    <row r="52" spans="1:14" ht="15" customHeight="1" thickBot="1">
      <c r="A52" s="87"/>
      <c r="B52" s="246" t="s">
        <v>81</v>
      </c>
      <c r="C52" s="247"/>
      <c r="D52" s="245"/>
      <c r="E52" s="50"/>
      <c r="F52" s="155" t="str">
        <f>IFERROR("間接経費率："&amp;TEXT(D51/D50*100,"0")&amp;"%","")</f>
        <v>間接経費率：30%</v>
      </c>
      <c r="G52" s="245"/>
      <c r="H52" s="50"/>
      <c r="I52" s="155" t="str">
        <f>IFERROR("間接経費率："&amp;TEXT(G51/G50*100,"0")&amp;"%","")</f>
        <v>間接経費率：30%</v>
      </c>
      <c r="J52" s="245"/>
      <c r="K52" s="50"/>
      <c r="L52" s="156" t="str">
        <f>IFERROR("間接経費率："&amp;TEXT(J51/J50*100,"0")&amp;"%","")</f>
        <v>間接経費率：30%</v>
      </c>
      <c r="M52" s="82"/>
      <c r="N52" s="14"/>
    </row>
    <row r="53" spans="1:14" ht="30" customHeight="1" thickTop="1" thickBot="1">
      <c r="A53" s="87"/>
      <c r="B53" s="248" t="s">
        <v>156</v>
      </c>
      <c r="C53" s="249"/>
      <c r="D53" s="60">
        <f>D50+D51</f>
        <v>29042</v>
      </c>
      <c r="E53" s="98"/>
      <c r="F53" s="157"/>
      <c r="G53" s="60">
        <f>G50+G51</f>
        <v>27729</v>
      </c>
      <c r="H53" s="98"/>
      <c r="I53" s="157"/>
      <c r="J53" s="60">
        <f>J50+J51</f>
        <v>25350</v>
      </c>
      <c r="K53" s="98"/>
      <c r="L53" s="158"/>
      <c r="M53" s="82"/>
      <c r="N53" s="14"/>
    </row>
    <row r="54" spans="1:14" ht="15.75">
      <c r="A54" s="87"/>
      <c r="B54" s="265" t="s">
        <v>44</v>
      </c>
      <c r="C54" s="265"/>
      <c r="D54" s="265"/>
      <c r="E54" s="265"/>
      <c r="F54" s="265"/>
      <c r="G54" s="265"/>
      <c r="H54" s="265"/>
      <c r="I54" s="265"/>
      <c r="J54" s="265"/>
      <c r="K54" s="265"/>
      <c r="L54" s="265"/>
      <c r="M54" s="87"/>
    </row>
    <row r="55" spans="1:14" ht="15.75">
      <c r="A55" s="87"/>
      <c r="B55" s="243" t="s">
        <v>157</v>
      </c>
      <c r="C55" s="243"/>
      <c r="D55" s="243"/>
      <c r="E55" s="243"/>
      <c r="F55" s="243"/>
      <c r="G55" s="243"/>
      <c r="H55" s="243"/>
      <c r="I55" s="243"/>
      <c r="J55" s="243"/>
      <c r="K55" s="243"/>
      <c r="L55" s="243"/>
      <c r="M55" s="87"/>
    </row>
    <row r="56" spans="1:14" ht="30.75" customHeight="1">
      <c r="A56" s="87"/>
      <c r="B56" s="243"/>
      <c r="C56" s="243"/>
      <c r="D56" s="243"/>
      <c r="E56" s="243"/>
      <c r="F56" s="243"/>
      <c r="G56" s="243"/>
      <c r="H56" s="243"/>
      <c r="I56" s="243"/>
      <c r="J56" s="243"/>
      <c r="K56" s="243"/>
      <c r="L56" s="243"/>
      <c r="M56" s="87"/>
    </row>
    <row r="57" spans="1:14" ht="11.45" customHeight="1">
      <c r="A57" s="87"/>
      <c r="B57" s="87"/>
      <c r="C57" s="87"/>
      <c r="D57" s="90"/>
      <c r="E57" s="90"/>
      <c r="F57" s="87"/>
      <c r="G57" s="90"/>
      <c r="H57" s="90"/>
      <c r="I57" s="87"/>
      <c r="J57" s="90"/>
      <c r="K57" s="90"/>
      <c r="L57" s="87"/>
      <c r="M57" s="87"/>
    </row>
    <row r="58" spans="1:14" ht="15.75"/>
  </sheetData>
  <sheetProtection algorithmName="SHA-512" hashValue="V+6C+9JbZpTSHNVJ/n/ZUTlx0msleQ5z3UaQbXIbODqsdIzPCUTQK7fcb3xLwzjOp6grCMmbkZ8yAC3ln//TQA==" saltValue="baBDd/kb090LK9fnMjujvw==" spinCount="100000" sheet="1" objects="1" scenarios="1" selectLockedCells="1" selectUnlockedCells="1"/>
  <mergeCells count="22">
    <mergeCell ref="B56:L56"/>
    <mergeCell ref="B50:C50"/>
    <mergeCell ref="B4:C4"/>
    <mergeCell ref="D4:F4"/>
    <mergeCell ref="J4:L4"/>
    <mergeCell ref="B5:C5"/>
    <mergeCell ref="D5:F5"/>
    <mergeCell ref="G5:I5"/>
    <mergeCell ref="J5:L5"/>
    <mergeCell ref="B6:C6"/>
    <mergeCell ref="B7:C7"/>
    <mergeCell ref="B16:C16"/>
    <mergeCell ref="B25:C25"/>
    <mergeCell ref="B30:C30"/>
    <mergeCell ref="B54:L54"/>
    <mergeCell ref="B51:C51"/>
    <mergeCell ref="B55:L55"/>
    <mergeCell ref="D51:D52"/>
    <mergeCell ref="G51:G52"/>
    <mergeCell ref="J51:J52"/>
    <mergeCell ref="B52:C52"/>
    <mergeCell ref="B53:C53"/>
  </mergeCells>
  <phoneticPr fontId="1"/>
  <conditionalFormatting sqref="E8:E15 H8:H15 K8:K15 E17:E24 H17:H24 K17:K24 E26:E29 H26:H29 K26:K29 E31:E49 H31:H49 K31:K49">
    <cfRule type="containsBlanks" dxfId="23" priority="1">
      <formula>LEN(TRIM(E8))=0</formula>
    </cfRule>
  </conditionalFormatting>
  <conditionalFormatting sqref="F8:F48">
    <cfRule type="expression" dxfId="22" priority="2">
      <formula>IF(AND(E8&gt;0,F8=""),TRUE,FALSE)</formula>
    </cfRule>
  </conditionalFormatting>
  <conditionalFormatting sqref="I8:I48">
    <cfRule type="expression" dxfId="21" priority="3">
      <formula>IF(AND(H8&gt;0,I8=""),TRUE,FALSE)</formula>
    </cfRule>
  </conditionalFormatting>
  <conditionalFormatting sqref="L8:L48">
    <cfRule type="expression" dxfId="20" priority="4">
      <formula>IF(AND(K8&gt;0,L8=""),TRUE,FALSE)</formula>
    </cfRule>
  </conditionalFormatting>
  <dataValidations count="1">
    <dataValidation type="whole" allowBlank="1" showInputMessage="1" showErrorMessage="1" error="半角の数字を入力してください。" sqref="D8:E15 D17:E24 D26:E29 D31:E49 J8:K15 G26:H29 G31:H49 G8:H15 J17:K24 J26:K29 G17:H24 J31:K49" xr:uid="{69997C7A-0782-4CF8-898C-0CE098ED5E64}">
      <formula1>0</formula1>
      <formula2>999999</formula2>
    </dataValidation>
  </dataValidations>
  <pageMargins left="0.59055118110236227" right="0.59055118110236227" top="0.39370078740157483" bottom="0.39370078740157483" header="0.31496062992125984" footer="0.31496062992125984"/>
  <pageSetup paperSize="9" orientation="landscape" r:id="rId1"/>
  <ignoredErrors>
    <ignoredError sqref="D8 D17 D12 D21 D31 D35 D38 D41 D44 D46 G8 G12 G17 G21 G31 G35 G38 G41 G44 G46 J8 J12 J17 J21 J31 J35 J38 J41 J44 J46"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2D880-D547-4EB2-85D1-DF93A7419125}">
  <dimension ref="A1:W36"/>
  <sheetViews>
    <sheetView showGridLines="0" zoomScaleNormal="100" zoomScaleSheetLayoutView="100" workbookViewId="0"/>
  </sheetViews>
  <sheetFormatPr defaultColWidth="0" defaultRowHeight="15.75" zeroHeight="1"/>
  <cols>
    <col min="1" max="1" width="1.5546875" style="15" customWidth="1"/>
    <col min="2" max="2" width="10.88671875" style="15" customWidth="1"/>
    <col min="3" max="3" width="13.44140625" style="15" customWidth="1"/>
    <col min="4" max="8" width="20.77734375" style="57" customWidth="1"/>
    <col min="9" max="9" width="20.77734375" style="15" customWidth="1"/>
    <col min="10" max="10" width="1.5546875" style="15" customWidth="1"/>
    <col min="11" max="11" width="7.77734375" style="15" hidden="1" customWidth="1"/>
    <col min="12" max="12" width="45.44140625" style="15" customWidth="1"/>
    <col min="13" max="15" width="0" style="15" hidden="1" customWidth="1"/>
    <col min="16" max="16" width="0" style="114" hidden="1" customWidth="1"/>
    <col min="17" max="23" width="0" style="15" hidden="1" customWidth="1"/>
    <col min="24" max="16384" width="8.77734375" style="15" hidden="1"/>
  </cols>
  <sheetData>
    <row r="1" spans="1:16" ht="16.5">
      <c r="A1" s="112" t="s">
        <v>75</v>
      </c>
      <c r="B1" s="112"/>
      <c r="C1" s="112"/>
      <c r="D1" s="112"/>
      <c r="E1" s="112"/>
      <c r="F1" s="112"/>
      <c r="G1" s="112"/>
      <c r="H1" s="112"/>
      <c r="I1" s="112"/>
      <c r="J1" s="113"/>
    </row>
    <row r="2" spans="1:16" ht="16.5">
      <c r="B2" s="115" t="s">
        <v>76</v>
      </c>
    </row>
    <row r="3" spans="1:16">
      <c r="B3" s="14" t="s">
        <v>28</v>
      </c>
    </row>
    <row r="4" spans="1:16" ht="11.25" customHeight="1">
      <c r="A4" s="87"/>
      <c r="B4" s="82"/>
      <c r="C4" s="87"/>
      <c r="D4" s="90"/>
      <c r="E4" s="90"/>
      <c r="F4" s="90"/>
      <c r="G4" s="90"/>
      <c r="H4" s="90"/>
      <c r="I4" s="87"/>
      <c r="J4" s="87"/>
    </row>
    <row r="5" spans="1:16" ht="16.5" thickBot="1">
      <c r="A5" s="87"/>
      <c r="B5" s="42"/>
      <c r="E5" s="16"/>
      <c r="F5" s="16"/>
      <c r="G5" s="16"/>
      <c r="H5" s="16"/>
      <c r="I5" s="17" t="s">
        <v>29</v>
      </c>
      <c r="J5" s="83"/>
      <c r="L5" s="266"/>
    </row>
    <row r="6" spans="1:16" ht="24" customHeight="1">
      <c r="A6" s="87"/>
      <c r="B6" s="267" t="s">
        <v>34</v>
      </c>
      <c r="C6" s="268"/>
      <c r="D6" s="18">
        <f>課題情報!D5</f>
        <v>46478</v>
      </c>
      <c r="E6" s="18">
        <f>D6+365</f>
        <v>46843</v>
      </c>
      <c r="F6" s="18">
        <f>E6+365</f>
        <v>47208</v>
      </c>
      <c r="G6" s="18">
        <f>F6+365</f>
        <v>47573</v>
      </c>
      <c r="H6" s="18">
        <f>G6+365</f>
        <v>47938</v>
      </c>
      <c r="I6" s="19" t="s">
        <v>33</v>
      </c>
      <c r="J6" s="84"/>
      <c r="L6" s="266"/>
    </row>
    <row r="7" spans="1:16" ht="24" customHeight="1" thickBot="1">
      <c r="A7" s="87"/>
      <c r="B7" s="269"/>
      <c r="C7" s="270"/>
      <c r="D7" s="59">
        <f>D23</f>
        <v>0</v>
      </c>
      <c r="E7" s="59">
        <f>E23</f>
        <v>0</v>
      </c>
      <c r="F7" s="59">
        <f>F23</f>
        <v>0</v>
      </c>
      <c r="G7" s="59">
        <f>G23</f>
        <v>0</v>
      </c>
      <c r="H7" s="59">
        <f>H23</f>
        <v>0</v>
      </c>
      <c r="I7" s="20">
        <f>D7+E7+F7+G7+H7</f>
        <v>0</v>
      </c>
      <c r="J7" s="85"/>
      <c r="K7" s="34">
        <f>VLOOKUP(課題情報!D4,MST!B:D,3,0)</f>
        <v>0</v>
      </c>
    </row>
    <row r="8" spans="1:16" ht="11.45" customHeight="1">
      <c r="A8" s="87"/>
      <c r="B8" s="87"/>
      <c r="C8" s="87"/>
      <c r="D8" s="88"/>
      <c r="E8" s="88"/>
      <c r="F8" s="88"/>
      <c r="G8" s="88"/>
      <c r="H8" s="88"/>
      <c r="I8" s="89"/>
      <c r="J8" s="86"/>
    </row>
    <row r="9" spans="1:16" ht="37.5" customHeight="1">
      <c r="D9" s="99" t="str">
        <f>IFERROR(IF(D7&gt;$K$7,"上限額を超過しています",""),"")</f>
        <v/>
      </c>
      <c r="E9" s="99" t="str">
        <f>IFERROR(IF(E7&gt;$K$7,"上限額を超過しています",""),"")</f>
        <v/>
      </c>
      <c r="F9" s="99" t="str">
        <f>IFERROR(IF(F7&gt;$K$7,"上限額を超過しています",""),"")</f>
        <v/>
      </c>
      <c r="G9" s="99" t="str">
        <f>IFERROR(IF(G7&gt;$K$7,"上限額を超過しています",""),"")</f>
        <v/>
      </c>
      <c r="H9" s="99" t="str">
        <f>IFERROR(IF(H7&gt;$K$7,"上限額を超過しています",""),"")</f>
        <v/>
      </c>
      <c r="I9" s="72" t="str">
        <f>IF(COUNTIF(D9:H9,"上限額を超過しています")&gt;0,"上限額を超過している年度があります","")</f>
        <v/>
      </c>
      <c r="J9" s="72"/>
    </row>
    <row r="10" spans="1:16" ht="15.75" customHeight="1">
      <c r="B10" s="14" t="s">
        <v>62</v>
      </c>
    </row>
    <row r="11" spans="1:16" ht="11.45" customHeight="1">
      <c r="A11" s="87"/>
      <c r="B11" s="82"/>
      <c r="C11" s="87"/>
      <c r="D11" s="90"/>
      <c r="E11" s="90"/>
      <c r="F11" s="90"/>
      <c r="G11" s="90"/>
      <c r="H11" s="90"/>
      <c r="I11" s="87"/>
      <c r="J11" s="87"/>
    </row>
    <row r="12" spans="1:16" ht="17.25" customHeight="1" thickBot="1">
      <c r="A12" s="87"/>
      <c r="B12" s="43"/>
      <c r="I12" s="17" t="s">
        <v>29</v>
      </c>
      <c r="J12" s="83"/>
    </row>
    <row r="13" spans="1:16" ht="18" customHeight="1">
      <c r="A13" s="87"/>
      <c r="B13" s="273" t="s">
        <v>9</v>
      </c>
      <c r="C13" s="274"/>
      <c r="D13" s="18">
        <f>$D$6</f>
        <v>46478</v>
      </c>
      <c r="E13" s="18">
        <f>$E$6</f>
        <v>46843</v>
      </c>
      <c r="F13" s="18">
        <f>$F$6</f>
        <v>47208</v>
      </c>
      <c r="G13" s="18">
        <f>$G$6</f>
        <v>47573</v>
      </c>
      <c r="H13" s="18">
        <f>$H$6</f>
        <v>47938</v>
      </c>
      <c r="I13" s="35" t="s">
        <v>32</v>
      </c>
      <c r="J13" s="84"/>
    </row>
    <row r="14" spans="1:16" ht="18" customHeight="1">
      <c r="A14" s="87"/>
      <c r="B14" s="21" t="s">
        <v>22</v>
      </c>
      <c r="C14" s="22" t="s">
        <v>10</v>
      </c>
      <c r="D14" s="54">
        <f>'【S-26】経費内訳'!D8</f>
        <v>0</v>
      </c>
      <c r="E14" s="54">
        <f>'【S-26】経費内訳'!G8</f>
        <v>0</v>
      </c>
      <c r="F14" s="54">
        <f>'【S-26】経費内訳'!J8</f>
        <v>0</v>
      </c>
      <c r="G14" s="54">
        <f>'【S-26】経費内訳'!O8</f>
        <v>0</v>
      </c>
      <c r="H14" s="54">
        <f>'【S-26】経費内訳'!R8</f>
        <v>0</v>
      </c>
      <c r="I14" s="23">
        <f t="shared" ref="I14:I21" si="0">D14+E14+F14+G14+H14</f>
        <v>0</v>
      </c>
      <c r="J14" s="91"/>
    </row>
    <row r="15" spans="1:16" ht="18" customHeight="1">
      <c r="A15" s="87"/>
      <c r="B15" s="24"/>
      <c r="C15" s="25" t="s">
        <v>11</v>
      </c>
      <c r="D15" s="56">
        <f>'【S-26】経費内訳'!D12</f>
        <v>0</v>
      </c>
      <c r="E15" s="56">
        <f>'【S-26】経費内訳'!G12</f>
        <v>0</v>
      </c>
      <c r="F15" s="56">
        <f>'【S-26】経費内訳'!J12</f>
        <v>0</v>
      </c>
      <c r="G15" s="56">
        <f>'【S-26】経費内訳'!O12</f>
        <v>0</v>
      </c>
      <c r="H15" s="56">
        <f>'【S-26】経費内訳'!R12</f>
        <v>0</v>
      </c>
      <c r="I15" s="26">
        <f t="shared" si="0"/>
        <v>0</v>
      </c>
      <c r="J15" s="91"/>
    </row>
    <row r="16" spans="1:16" s="14" customFormat="1" ht="18" customHeight="1">
      <c r="A16" s="82"/>
      <c r="B16" s="27" t="s">
        <v>23</v>
      </c>
      <c r="C16" s="28"/>
      <c r="D16" s="55">
        <f>'【S-26】経費内訳'!D16</f>
        <v>0</v>
      </c>
      <c r="E16" s="55">
        <f>'【S-26】経費内訳'!G16</f>
        <v>0</v>
      </c>
      <c r="F16" s="55">
        <f>'【S-26】経費内訳'!J16</f>
        <v>0</v>
      </c>
      <c r="G16" s="55">
        <f>'【S-26】経費内訳'!O16</f>
        <v>0</v>
      </c>
      <c r="H16" s="55">
        <f>'【S-26】経費内訳'!R16</f>
        <v>0</v>
      </c>
      <c r="I16" s="29">
        <f t="shared" si="0"/>
        <v>0</v>
      </c>
      <c r="J16" s="91"/>
      <c r="P16" s="116"/>
    </row>
    <row r="17" spans="1:16" s="14" customFormat="1" ht="18" customHeight="1">
      <c r="A17" s="82"/>
      <c r="B17" s="27" t="s">
        <v>24</v>
      </c>
      <c r="C17" s="28"/>
      <c r="D17" s="55">
        <f>'【S-26】経費内訳'!D25</f>
        <v>0</v>
      </c>
      <c r="E17" s="55">
        <f>'【S-26】経費内訳'!G25</f>
        <v>0</v>
      </c>
      <c r="F17" s="55">
        <f>'【S-26】経費内訳'!J25</f>
        <v>0</v>
      </c>
      <c r="G17" s="55">
        <f>'【S-26】経費内訳'!O25</f>
        <v>0</v>
      </c>
      <c r="H17" s="55">
        <f>'【S-26】経費内訳'!R25</f>
        <v>0</v>
      </c>
      <c r="I17" s="29">
        <f t="shared" si="0"/>
        <v>0</v>
      </c>
      <c r="J17" s="91"/>
      <c r="P17" s="116"/>
    </row>
    <row r="18" spans="1:16" ht="18" customHeight="1">
      <c r="A18" s="87"/>
      <c r="B18" s="30" t="s">
        <v>25</v>
      </c>
      <c r="C18" s="22" t="s">
        <v>15</v>
      </c>
      <c r="D18" s="54">
        <f>'【S-26】経費内訳'!D31</f>
        <v>0</v>
      </c>
      <c r="E18" s="54">
        <f>'【S-26】経費内訳'!G31</f>
        <v>0</v>
      </c>
      <c r="F18" s="54">
        <f>'【S-26】経費内訳'!J31</f>
        <v>0</v>
      </c>
      <c r="G18" s="54">
        <f>'【S-26】経費内訳'!O31</f>
        <v>0</v>
      </c>
      <c r="H18" s="54">
        <f>'【S-26】経費内訳'!R31</f>
        <v>0</v>
      </c>
      <c r="I18" s="23">
        <f t="shared" si="0"/>
        <v>0</v>
      </c>
      <c r="J18" s="91"/>
    </row>
    <row r="19" spans="1:16" ht="18" customHeight="1" thickBot="1">
      <c r="A19" s="87"/>
      <c r="B19" s="31"/>
      <c r="C19" s="32" t="s">
        <v>31</v>
      </c>
      <c r="D19" s="53">
        <f>'【S-26】経費内訳'!D30-'【S-26】経費内訳'!D31</f>
        <v>0</v>
      </c>
      <c r="E19" s="53">
        <f>'【S-26】経費内訳'!G30-'【S-26】経費内訳'!G31</f>
        <v>0</v>
      </c>
      <c r="F19" s="53">
        <f>'【S-26】経費内訳'!J30-'【S-26】経費内訳'!J31</f>
        <v>0</v>
      </c>
      <c r="G19" s="53">
        <f>'【S-26】経費内訳'!O30-'【S-26】経費内訳'!O31</f>
        <v>0</v>
      </c>
      <c r="H19" s="53">
        <f>'【S-26】経費内訳'!R30-'【S-26】経費内訳'!R31</f>
        <v>0</v>
      </c>
      <c r="I19" s="33">
        <f t="shared" si="0"/>
        <v>0</v>
      </c>
      <c r="J19" s="91"/>
    </row>
    <row r="20" spans="1:16" ht="30" customHeight="1" thickTop="1" thickBot="1">
      <c r="A20" s="87"/>
      <c r="B20" s="250" t="s">
        <v>30</v>
      </c>
      <c r="C20" s="251"/>
      <c r="D20" s="52">
        <f>'【S-26】経費内訳'!D50</f>
        <v>0</v>
      </c>
      <c r="E20" s="52">
        <f>'【S-26】経費内訳'!G50</f>
        <v>0</v>
      </c>
      <c r="F20" s="52">
        <f>'【S-26】経費内訳'!J50</f>
        <v>0</v>
      </c>
      <c r="G20" s="52">
        <f>'【S-26】経費内訳'!O50</f>
        <v>0</v>
      </c>
      <c r="H20" s="52">
        <f>'【S-26】経費内訳'!R50</f>
        <v>0</v>
      </c>
      <c r="I20" s="44">
        <f t="shared" si="0"/>
        <v>0</v>
      </c>
      <c r="J20" s="92"/>
    </row>
    <row r="21" spans="1:16" ht="15.6" customHeight="1" thickTop="1">
      <c r="A21" s="87"/>
      <c r="B21" s="250" t="s">
        <v>43</v>
      </c>
      <c r="C21" s="251"/>
      <c r="D21" s="271">
        <f>'【S-26】経費内訳'!D51</f>
        <v>0</v>
      </c>
      <c r="E21" s="271">
        <f>'【S-26】経費内訳'!G51</f>
        <v>0</v>
      </c>
      <c r="F21" s="271">
        <f>'【S-26】経費内訳'!J51</f>
        <v>0</v>
      </c>
      <c r="G21" s="271">
        <f>'【S-26】経費内訳'!O51</f>
        <v>0</v>
      </c>
      <c r="H21" s="271">
        <f>'【S-26】経費内訳'!R51</f>
        <v>0</v>
      </c>
      <c r="I21" s="277">
        <f t="shared" si="0"/>
        <v>0</v>
      </c>
      <c r="J21" s="92"/>
    </row>
    <row r="22" spans="1:16" ht="15.6" customHeight="1" thickBot="1">
      <c r="A22" s="87"/>
      <c r="B22" s="275" t="s">
        <v>80</v>
      </c>
      <c r="C22" s="276"/>
      <c r="D22" s="272"/>
      <c r="E22" s="272"/>
      <c r="F22" s="272"/>
      <c r="G22" s="272"/>
      <c r="H22" s="272"/>
      <c r="I22" s="278">
        <f>D22+E22+F22</f>
        <v>0</v>
      </c>
      <c r="J22" s="92"/>
    </row>
    <row r="23" spans="1:16" ht="30" customHeight="1" thickTop="1" thickBot="1">
      <c r="A23" s="87"/>
      <c r="B23" s="248" t="s">
        <v>102</v>
      </c>
      <c r="C23" s="249"/>
      <c r="D23" s="58">
        <f>'【S-26】経費内訳'!D53</f>
        <v>0</v>
      </c>
      <c r="E23" s="58">
        <f>'【S-26】経費内訳'!G53</f>
        <v>0</v>
      </c>
      <c r="F23" s="58">
        <f>'【S-26】経費内訳'!J53</f>
        <v>0</v>
      </c>
      <c r="G23" s="58">
        <f>'【S-26】経費内訳'!O53</f>
        <v>0</v>
      </c>
      <c r="H23" s="58">
        <f>'【S-26】経費内訳'!R53</f>
        <v>0</v>
      </c>
      <c r="I23" s="63">
        <f>D23+E23+F23+G23+H23</f>
        <v>0</v>
      </c>
      <c r="J23" s="92"/>
    </row>
    <row r="24" spans="1:16" ht="11.45" customHeight="1">
      <c r="A24" s="87"/>
      <c r="B24" s="94"/>
      <c r="C24" s="93"/>
      <c r="D24" s="85"/>
      <c r="E24" s="85"/>
      <c r="F24" s="85"/>
      <c r="G24" s="85"/>
      <c r="H24" s="85"/>
      <c r="I24" s="92"/>
      <c r="J24" s="92"/>
    </row>
    <row r="34" ht="16.149999999999999" hidden="1" customHeight="1"/>
    <row r="35" ht="16.149999999999999" hidden="1" customHeight="1"/>
    <row r="36" ht="16.149999999999999" hidden="1" customHeight="1"/>
  </sheetData>
  <sheetProtection algorithmName="SHA-512" hashValue="OHZ+YI2UtMfiNPLBA8ul8JWRtKaVeGtv8MSzGiDFkiobR71xRX7H3YROVEOimzIbWsaPAsWpvR0X5n66ozaPbg==" saltValue="gqsu54ZuffGpN1gSTE3H3g==" spinCount="100000" sheet="1" objects="1" scenarios="1"/>
  <mergeCells count="13">
    <mergeCell ref="L5:L6"/>
    <mergeCell ref="B6:C7"/>
    <mergeCell ref="B21:C21"/>
    <mergeCell ref="B23:C23"/>
    <mergeCell ref="B20:C20"/>
    <mergeCell ref="E21:E22"/>
    <mergeCell ref="D21:D22"/>
    <mergeCell ref="B13:C13"/>
    <mergeCell ref="B22:C22"/>
    <mergeCell ref="I21:I22"/>
    <mergeCell ref="F21:F22"/>
    <mergeCell ref="G21:G22"/>
    <mergeCell ref="H21:H22"/>
  </mergeCells>
  <phoneticPr fontId="1"/>
  <conditionalFormatting sqref="D7:H7">
    <cfRule type="cellIs" dxfId="19" priority="24" operator="greaterThan">
      <formula>$K$7</formula>
    </cfRule>
  </conditionalFormatting>
  <conditionalFormatting sqref="E1">
    <cfRule type="expression" dxfId="18" priority="22">
      <formula>IF(COUNTIF(D2:H2,"上限額を超過しています")&gt;0,TRUE,FALSE)</formula>
    </cfRule>
  </conditionalFormatting>
  <pageMargins left="0.59055118110236227" right="0.59055118110236227" top="0.39370078740157483" bottom="0.3937007874015748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7D912-3AB4-4B5E-9F13-8D3D1B3E3DF6}">
  <dimension ref="A1:AB57"/>
  <sheetViews>
    <sheetView showGridLines="0" zoomScale="85" zoomScaleNormal="85" zoomScaleSheetLayoutView="100" workbookViewId="0"/>
  </sheetViews>
  <sheetFormatPr defaultColWidth="0" defaultRowHeight="15.75" zeroHeight="1"/>
  <cols>
    <col min="1" max="1" width="1.77734375" style="15" customWidth="1"/>
    <col min="2" max="2" width="2.88671875" style="15" customWidth="1"/>
    <col min="3" max="3" width="12.77734375" style="15" customWidth="1"/>
    <col min="4" max="4" width="7.33203125" style="57" customWidth="1"/>
    <col min="5" max="5" width="6.44140625" style="57" customWidth="1"/>
    <col min="6" max="6" width="13.77734375" style="15" customWidth="1"/>
    <col min="7" max="7" width="7.33203125" style="57" customWidth="1"/>
    <col min="8" max="8" width="6.44140625" style="57" customWidth="1"/>
    <col min="9" max="9" width="13.77734375" style="15" customWidth="1"/>
    <col min="10" max="10" width="7.33203125" style="57" customWidth="1"/>
    <col min="11" max="11" width="6.44140625" style="57" customWidth="1"/>
    <col min="12" max="12" width="13.77734375" style="15" customWidth="1"/>
    <col min="13" max="13" width="2.88671875" style="15" customWidth="1"/>
    <col min="14" max="14" width="12.77734375" style="15" customWidth="1"/>
    <col min="15" max="15" width="7.33203125" style="57" customWidth="1"/>
    <col min="16" max="16" width="6.44140625" style="57" customWidth="1"/>
    <col min="17" max="17" width="13.77734375" style="15" customWidth="1"/>
    <col min="18" max="18" width="7.33203125" style="57" customWidth="1"/>
    <col min="19" max="19" width="6.44140625" style="57" customWidth="1"/>
    <col min="20" max="20" width="13.77734375" style="15" customWidth="1"/>
    <col min="21" max="21" width="1.77734375" style="15" customWidth="1"/>
    <col min="22" max="22" width="3" style="15" customWidth="1"/>
    <col min="23" max="23" width="44.21875" style="15" customWidth="1"/>
    <col min="24" max="27" width="0" style="15" hidden="1" customWidth="1"/>
    <col min="28" max="28" width="0" style="114" hidden="1" customWidth="1"/>
    <col min="29" max="16384" width="8.77734375" style="15" hidden="1"/>
  </cols>
  <sheetData>
    <row r="1" spans="1:28" ht="17.45" customHeight="1">
      <c r="A1" s="112" t="s">
        <v>74</v>
      </c>
      <c r="B1" s="112"/>
      <c r="C1" s="112"/>
      <c r="D1" s="112"/>
      <c r="E1" s="112"/>
      <c r="F1" s="112"/>
      <c r="G1" s="112"/>
      <c r="H1" s="112"/>
      <c r="I1" s="112"/>
      <c r="J1" s="112"/>
      <c r="K1" s="112"/>
      <c r="L1" s="112"/>
      <c r="M1" s="112"/>
      <c r="N1" s="112"/>
      <c r="O1" s="112"/>
      <c r="P1" s="112"/>
      <c r="Q1" s="112"/>
      <c r="R1" s="112"/>
      <c r="S1" s="112"/>
      <c r="T1" s="112"/>
      <c r="U1" s="112"/>
    </row>
    <row r="2" spans="1:28">
      <c r="B2" s="117" t="s">
        <v>39</v>
      </c>
      <c r="C2" s="118"/>
      <c r="M2" s="117"/>
      <c r="N2" s="118"/>
    </row>
    <row r="3" spans="1:28" ht="11.45" customHeight="1">
      <c r="A3" s="87"/>
      <c r="B3" s="119"/>
      <c r="C3" s="120"/>
      <c r="D3" s="90"/>
      <c r="E3" s="90"/>
      <c r="F3" s="87"/>
      <c r="G3" s="90"/>
      <c r="H3" s="90"/>
      <c r="I3" s="87"/>
      <c r="J3" s="90"/>
      <c r="K3" s="90"/>
      <c r="L3" s="87"/>
      <c r="M3" s="119"/>
      <c r="N3" s="120"/>
      <c r="O3" s="90"/>
      <c r="P3" s="90"/>
      <c r="Q3" s="87"/>
      <c r="R3" s="90"/>
      <c r="S3" s="90"/>
      <c r="T3" s="87"/>
      <c r="U3" s="87"/>
    </row>
    <row r="4" spans="1:28" ht="19.5" customHeight="1" thickBot="1">
      <c r="A4" s="87"/>
      <c r="B4" s="252"/>
      <c r="C4" s="252"/>
      <c r="D4" s="253"/>
      <c r="E4" s="253"/>
      <c r="F4" s="253"/>
      <c r="J4" s="254" t="s">
        <v>29</v>
      </c>
      <c r="K4" s="254"/>
      <c r="L4" s="254"/>
      <c r="M4" s="252"/>
      <c r="N4" s="252"/>
      <c r="Q4" s="121"/>
      <c r="R4" s="254" t="s">
        <v>29</v>
      </c>
      <c r="S4" s="254"/>
      <c r="T4" s="254"/>
      <c r="U4" s="122"/>
      <c r="V4" s="121"/>
      <c r="W4" s="123"/>
    </row>
    <row r="5" spans="1:28">
      <c r="A5" s="87"/>
      <c r="B5" s="255"/>
      <c r="C5" s="256"/>
      <c r="D5" s="257">
        <f>'【S-26】経費サマリ'!$D$6</f>
        <v>46478</v>
      </c>
      <c r="E5" s="257"/>
      <c r="F5" s="257"/>
      <c r="G5" s="257">
        <f>'【S-26】経費サマリ'!$E$6</f>
        <v>46843</v>
      </c>
      <c r="H5" s="257"/>
      <c r="I5" s="258"/>
      <c r="J5" s="257">
        <f>'【S-26】経費サマリ'!$F$6</f>
        <v>47208</v>
      </c>
      <c r="K5" s="259"/>
      <c r="L5" s="260"/>
      <c r="M5" s="255"/>
      <c r="N5" s="256"/>
      <c r="O5" s="257">
        <f>'【S-26】経費サマリ'!G6</f>
        <v>47573</v>
      </c>
      <c r="P5" s="259"/>
      <c r="Q5" s="280"/>
      <c r="R5" s="257">
        <f>'【S-26】経費サマリ'!H6</f>
        <v>47938</v>
      </c>
      <c r="S5" s="259"/>
      <c r="T5" s="260"/>
      <c r="U5" s="84"/>
      <c r="V5" s="124"/>
    </row>
    <row r="6" spans="1:28">
      <c r="A6" s="87"/>
      <c r="B6" s="261" t="s">
        <v>9</v>
      </c>
      <c r="C6" s="262"/>
      <c r="D6" s="125" t="s">
        <v>103</v>
      </c>
      <c r="E6" s="126" t="s">
        <v>26</v>
      </c>
      <c r="F6" s="127" t="s">
        <v>27</v>
      </c>
      <c r="G6" s="125" t="s">
        <v>103</v>
      </c>
      <c r="H6" s="126" t="s">
        <v>26</v>
      </c>
      <c r="I6" s="127" t="s">
        <v>27</v>
      </c>
      <c r="J6" s="125" t="s">
        <v>103</v>
      </c>
      <c r="K6" s="126" t="s">
        <v>26</v>
      </c>
      <c r="L6" s="128" t="s">
        <v>27</v>
      </c>
      <c r="M6" s="261" t="s">
        <v>9</v>
      </c>
      <c r="N6" s="262"/>
      <c r="O6" s="125" t="s">
        <v>103</v>
      </c>
      <c r="P6" s="126" t="s">
        <v>26</v>
      </c>
      <c r="Q6" s="129" t="s">
        <v>27</v>
      </c>
      <c r="R6" s="125" t="s">
        <v>103</v>
      </c>
      <c r="S6" s="126" t="s">
        <v>26</v>
      </c>
      <c r="T6" s="128" t="s">
        <v>27</v>
      </c>
      <c r="U6" s="130"/>
      <c r="V6" s="131"/>
    </row>
    <row r="7" spans="1:28" s="14" customFormat="1">
      <c r="A7" s="82"/>
      <c r="B7" s="263" t="s">
        <v>22</v>
      </c>
      <c r="C7" s="264"/>
      <c r="D7" s="286">
        <f>SUM(D8:D15)</f>
        <v>0</v>
      </c>
      <c r="E7" s="287"/>
      <c r="F7" s="288"/>
      <c r="G7" s="286">
        <f>SUM(G8:G15)</f>
        <v>0</v>
      </c>
      <c r="H7" s="287"/>
      <c r="I7" s="288"/>
      <c r="J7" s="286">
        <f>SUM(J8:J15)</f>
        <v>0</v>
      </c>
      <c r="K7" s="287"/>
      <c r="L7" s="289"/>
      <c r="M7" s="263" t="s">
        <v>22</v>
      </c>
      <c r="N7" s="264"/>
      <c r="O7" s="286">
        <f>SUM(O8:O15)</f>
        <v>0</v>
      </c>
      <c r="P7" s="287"/>
      <c r="Q7" s="320"/>
      <c r="R7" s="286">
        <f>SUM(R8:R15)</f>
        <v>0</v>
      </c>
      <c r="S7" s="287"/>
      <c r="T7" s="289"/>
      <c r="U7" s="82"/>
      <c r="AB7" s="116"/>
    </row>
    <row r="8" spans="1:28">
      <c r="A8" s="87"/>
      <c r="B8" s="134"/>
      <c r="C8" s="192" t="s">
        <v>10</v>
      </c>
      <c r="D8" s="290">
        <f>SUM(E8:E11)</f>
        <v>0</v>
      </c>
      <c r="E8" s="291"/>
      <c r="F8" s="292"/>
      <c r="G8" s="290">
        <f>SUM(H8:H11)</f>
        <v>0</v>
      </c>
      <c r="H8" s="291"/>
      <c r="I8" s="292"/>
      <c r="J8" s="290">
        <f>SUM(K8:K11)</f>
        <v>0</v>
      </c>
      <c r="K8" s="291"/>
      <c r="L8" s="293"/>
      <c r="M8" s="137"/>
      <c r="N8" s="192" t="s">
        <v>10</v>
      </c>
      <c r="O8" s="290">
        <f>SUM(P8:P11)</f>
        <v>0</v>
      </c>
      <c r="P8" s="291"/>
      <c r="Q8" s="321"/>
      <c r="R8" s="290">
        <f>SUM(S8:S11)</f>
        <v>0</v>
      </c>
      <c r="S8" s="291"/>
      <c r="T8" s="293"/>
      <c r="U8" s="87"/>
    </row>
    <row r="9" spans="1:28">
      <c r="A9" s="87"/>
      <c r="B9" s="134"/>
      <c r="C9" s="138"/>
      <c r="D9" s="294"/>
      <c r="E9" s="295"/>
      <c r="F9" s="296"/>
      <c r="G9" s="294"/>
      <c r="H9" s="295"/>
      <c r="I9" s="296"/>
      <c r="J9" s="294"/>
      <c r="K9" s="295"/>
      <c r="L9" s="297"/>
      <c r="M9" s="137"/>
      <c r="N9" s="138"/>
      <c r="O9" s="294"/>
      <c r="P9" s="295"/>
      <c r="Q9" s="322"/>
      <c r="R9" s="294"/>
      <c r="S9" s="295"/>
      <c r="T9" s="297"/>
      <c r="U9" s="87"/>
    </row>
    <row r="10" spans="1:28">
      <c r="A10" s="87"/>
      <c r="B10" s="134"/>
      <c r="C10" s="186" t="s">
        <v>154</v>
      </c>
      <c r="D10" s="294"/>
      <c r="E10" s="295"/>
      <c r="F10" s="296"/>
      <c r="G10" s="294"/>
      <c r="H10" s="295"/>
      <c r="I10" s="296"/>
      <c r="J10" s="294"/>
      <c r="K10" s="295"/>
      <c r="L10" s="297"/>
      <c r="M10" s="137"/>
      <c r="N10" s="186" t="s">
        <v>154</v>
      </c>
      <c r="O10" s="294"/>
      <c r="P10" s="295"/>
      <c r="Q10" s="322"/>
      <c r="R10" s="294"/>
      <c r="S10" s="295"/>
      <c r="T10" s="297"/>
      <c r="U10" s="87"/>
    </row>
    <row r="11" spans="1:28">
      <c r="A11" s="87"/>
      <c r="B11" s="134"/>
      <c r="C11" s="187" t="s">
        <v>155</v>
      </c>
      <c r="D11" s="294"/>
      <c r="E11" s="295"/>
      <c r="F11" s="298" t="s">
        <v>82</v>
      </c>
      <c r="G11" s="294"/>
      <c r="H11" s="295"/>
      <c r="I11" s="298" t="s">
        <v>82</v>
      </c>
      <c r="J11" s="294"/>
      <c r="K11" s="295"/>
      <c r="L11" s="299" t="s">
        <v>82</v>
      </c>
      <c r="M11" s="137"/>
      <c r="N11" s="187" t="s">
        <v>155</v>
      </c>
      <c r="O11" s="294"/>
      <c r="P11" s="295"/>
      <c r="Q11" s="323" t="s">
        <v>82</v>
      </c>
      <c r="R11" s="294"/>
      <c r="S11" s="295"/>
      <c r="T11" s="299" t="s">
        <v>82</v>
      </c>
      <c r="U11" s="87"/>
    </row>
    <row r="12" spans="1:28">
      <c r="A12" s="87"/>
      <c r="B12" s="134"/>
      <c r="C12" s="193" t="s">
        <v>11</v>
      </c>
      <c r="D12" s="300">
        <f>SUM(E12:E15)</f>
        <v>0</v>
      </c>
      <c r="E12" s="295"/>
      <c r="F12" s="301"/>
      <c r="G12" s="300">
        <f>SUM(H12:H15)</f>
        <v>0</v>
      </c>
      <c r="H12" s="295"/>
      <c r="I12" s="301"/>
      <c r="J12" s="300">
        <f>SUM(K12:K15)</f>
        <v>0</v>
      </c>
      <c r="K12" s="295"/>
      <c r="L12" s="302"/>
      <c r="M12" s="137"/>
      <c r="N12" s="193" t="s">
        <v>11</v>
      </c>
      <c r="O12" s="300">
        <f>SUM(P12:P15)</f>
        <v>0</v>
      </c>
      <c r="P12" s="295"/>
      <c r="Q12" s="324"/>
      <c r="R12" s="300">
        <f>SUM(S12:S15)</f>
        <v>0</v>
      </c>
      <c r="S12" s="295"/>
      <c r="T12" s="302"/>
      <c r="U12" s="87"/>
    </row>
    <row r="13" spans="1:28">
      <c r="A13" s="87"/>
      <c r="B13" s="134"/>
      <c r="C13" s="138"/>
      <c r="D13" s="294"/>
      <c r="E13" s="295"/>
      <c r="F13" s="303"/>
      <c r="G13" s="294"/>
      <c r="H13" s="295"/>
      <c r="I13" s="303"/>
      <c r="J13" s="294"/>
      <c r="K13" s="295"/>
      <c r="L13" s="304"/>
      <c r="M13" s="137"/>
      <c r="N13" s="138"/>
      <c r="O13" s="294"/>
      <c r="P13" s="295"/>
      <c r="Q13" s="325"/>
      <c r="R13" s="294"/>
      <c r="S13" s="295"/>
      <c r="T13" s="304"/>
      <c r="U13" s="87"/>
    </row>
    <row r="14" spans="1:28">
      <c r="A14" s="87"/>
      <c r="B14" s="134"/>
      <c r="C14" s="186" t="s">
        <v>154</v>
      </c>
      <c r="D14" s="294"/>
      <c r="E14" s="295"/>
      <c r="F14" s="303"/>
      <c r="G14" s="294"/>
      <c r="H14" s="295"/>
      <c r="I14" s="303"/>
      <c r="J14" s="294"/>
      <c r="K14" s="295"/>
      <c r="L14" s="304"/>
      <c r="M14" s="137"/>
      <c r="N14" s="186" t="s">
        <v>154</v>
      </c>
      <c r="O14" s="294"/>
      <c r="P14" s="295"/>
      <c r="Q14" s="325"/>
      <c r="R14" s="294"/>
      <c r="S14" s="295"/>
      <c r="T14" s="304"/>
      <c r="U14" s="87"/>
    </row>
    <row r="15" spans="1:28">
      <c r="A15" s="87"/>
      <c r="B15" s="142"/>
      <c r="C15" s="187" t="s">
        <v>155</v>
      </c>
      <c r="D15" s="305"/>
      <c r="E15" s="306"/>
      <c r="F15" s="298" t="s">
        <v>82</v>
      </c>
      <c r="G15" s="305"/>
      <c r="H15" s="306"/>
      <c r="I15" s="298" t="s">
        <v>82</v>
      </c>
      <c r="J15" s="305"/>
      <c r="K15" s="306"/>
      <c r="L15" s="299" t="s">
        <v>82</v>
      </c>
      <c r="M15" s="144"/>
      <c r="N15" s="187" t="s">
        <v>155</v>
      </c>
      <c r="O15" s="305"/>
      <c r="P15" s="306"/>
      <c r="Q15" s="326" t="s">
        <v>82</v>
      </c>
      <c r="R15" s="305"/>
      <c r="S15" s="306"/>
      <c r="T15" s="311" t="s">
        <v>82</v>
      </c>
      <c r="U15" s="87"/>
    </row>
    <row r="16" spans="1:28" s="14" customFormat="1">
      <c r="A16" s="82"/>
      <c r="B16" s="263" t="s">
        <v>23</v>
      </c>
      <c r="C16" s="264"/>
      <c r="D16" s="286">
        <f>SUM(D17:D24)</f>
        <v>0</v>
      </c>
      <c r="E16" s="287"/>
      <c r="F16" s="288"/>
      <c r="G16" s="286">
        <f>SUM(G17:G24)</f>
        <v>0</v>
      </c>
      <c r="H16" s="287"/>
      <c r="I16" s="288"/>
      <c r="J16" s="286">
        <f>SUM(J17:J24)</f>
        <v>0</v>
      </c>
      <c r="K16" s="287"/>
      <c r="L16" s="289"/>
      <c r="M16" s="263" t="s">
        <v>23</v>
      </c>
      <c r="N16" s="264"/>
      <c r="O16" s="286">
        <f>SUM(O17:O24)</f>
        <v>0</v>
      </c>
      <c r="P16" s="327"/>
      <c r="Q16" s="328"/>
      <c r="R16" s="286">
        <f>SUM(R17:R24)</f>
        <v>0</v>
      </c>
      <c r="S16" s="313"/>
      <c r="T16" s="315"/>
      <c r="U16" s="82"/>
      <c r="AB16" s="116"/>
    </row>
    <row r="17" spans="1:28">
      <c r="A17" s="87"/>
      <c r="B17" s="134"/>
      <c r="C17" s="192" t="s">
        <v>12</v>
      </c>
      <c r="D17" s="290">
        <f>SUM(E17:E20)</f>
        <v>0</v>
      </c>
      <c r="E17" s="291"/>
      <c r="F17" s="307"/>
      <c r="G17" s="290">
        <f>SUM(H17:H20)</f>
        <v>0</v>
      </c>
      <c r="H17" s="291"/>
      <c r="I17" s="307"/>
      <c r="J17" s="290">
        <f>SUM(K17:K20)</f>
        <v>0</v>
      </c>
      <c r="K17" s="291"/>
      <c r="L17" s="308"/>
      <c r="M17" s="134"/>
      <c r="N17" s="192" t="s">
        <v>12</v>
      </c>
      <c r="O17" s="290">
        <f>SUM(P17:P20)</f>
        <v>0</v>
      </c>
      <c r="P17" s="291"/>
      <c r="Q17" s="329"/>
      <c r="R17" s="290">
        <f>SUM(S17:S20)</f>
        <v>0</v>
      </c>
      <c r="S17" s="291"/>
      <c r="T17" s="308"/>
      <c r="U17" s="87"/>
    </row>
    <row r="18" spans="1:28">
      <c r="A18" s="87"/>
      <c r="B18" s="134"/>
      <c r="C18" s="138"/>
      <c r="D18" s="294"/>
      <c r="E18" s="295"/>
      <c r="F18" s="303"/>
      <c r="G18" s="294"/>
      <c r="H18" s="295"/>
      <c r="I18" s="303"/>
      <c r="J18" s="294"/>
      <c r="K18" s="295"/>
      <c r="L18" s="304"/>
      <c r="M18" s="134"/>
      <c r="N18" s="138"/>
      <c r="O18" s="294"/>
      <c r="P18" s="295"/>
      <c r="Q18" s="325"/>
      <c r="R18" s="294"/>
      <c r="S18" s="295"/>
      <c r="T18" s="304"/>
      <c r="U18" s="87"/>
    </row>
    <row r="19" spans="1:28">
      <c r="A19" s="87"/>
      <c r="B19" s="134"/>
      <c r="C19" s="186" t="s">
        <v>154</v>
      </c>
      <c r="D19" s="294"/>
      <c r="E19" s="295"/>
      <c r="F19" s="296"/>
      <c r="G19" s="294"/>
      <c r="H19" s="295"/>
      <c r="I19" s="296"/>
      <c r="J19" s="294"/>
      <c r="K19" s="295"/>
      <c r="L19" s="297"/>
      <c r="M19" s="134"/>
      <c r="N19" s="186" t="s">
        <v>154</v>
      </c>
      <c r="O19" s="294"/>
      <c r="P19" s="295"/>
      <c r="Q19" s="322"/>
      <c r="R19" s="294"/>
      <c r="S19" s="295"/>
      <c r="T19" s="297"/>
      <c r="U19" s="87"/>
    </row>
    <row r="20" spans="1:28">
      <c r="A20" s="87"/>
      <c r="B20" s="134"/>
      <c r="C20" s="187" t="s">
        <v>155</v>
      </c>
      <c r="D20" s="309"/>
      <c r="E20" s="295"/>
      <c r="F20" s="296" t="s">
        <v>82</v>
      </c>
      <c r="G20" s="309"/>
      <c r="H20" s="295"/>
      <c r="I20" s="296" t="s">
        <v>82</v>
      </c>
      <c r="J20" s="309"/>
      <c r="K20" s="295"/>
      <c r="L20" s="297" t="s">
        <v>82</v>
      </c>
      <c r="M20" s="134"/>
      <c r="N20" s="187" t="s">
        <v>155</v>
      </c>
      <c r="O20" s="309"/>
      <c r="P20" s="295"/>
      <c r="Q20" s="322" t="s">
        <v>82</v>
      </c>
      <c r="R20" s="309"/>
      <c r="S20" s="295"/>
      <c r="T20" s="297" t="s">
        <v>82</v>
      </c>
      <c r="U20" s="87"/>
    </row>
    <row r="21" spans="1:28">
      <c r="A21" s="87"/>
      <c r="B21" s="134"/>
      <c r="C21" s="193" t="s">
        <v>13</v>
      </c>
      <c r="D21" s="294">
        <f>SUM(E21:E24)</f>
        <v>0</v>
      </c>
      <c r="E21" s="295"/>
      <c r="F21" s="296"/>
      <c r="G21" s="294">
        <f>SUM(H21:H24)</f>
        <v>0</v>
      </c>
      <c r="H21" s="295"/>
      <c r="I21" s="296"/>
      <c r="J21" s="294">
        <f>SUM(K21:K24)</f>
        <v>0</v>
      </c>
      <c r="K21" s="295"/>
      <c r="L21" s="297"/>
      <c r="M21" s="134"/>
      <c r="N21" s="193" t="s">
        <v>13</v>
      </c>
      <c r="O21" s="294">
        <f>SUM(P21:P24)</f>
        <v>0</v>
      </c>
      <c r="P21" s="295"/>
      <c r="Q21" s="322"/>
      <c r="R21" s="294">
        <f>SUM(S21:S24)</f>
        <v>0</v>
      </c>
      <c r="S21" s="295"/>
      <c r="T21" s="297"/>
      <c r="U21" s="87"/>
    </row>
    <row r="22" spans="1:28">
      <c r="A22" s="87"/>
      <c r="B22" s="134"/>
      <c r="C22" s="138"/>
      <c r="D22" s="294"/>
      <c r="E22" s="295"/>
      <c r="F22" s="298"/>
      <c r="G22" s="294"/>
      <c r="H22" s="295"/>
      <c r="I22" s="298"/>
      <c r="J22" s="294"/>
      <c r="K22" s="295"/>
      <c r="L22" s="299"/>
      <c r="M22" s="134"/>
      <c r="N22" s="138"/>
      <c r="O22" s="294"/>
      <c r="P22" s="295"/>
      <c r="Q22" s="323"/>
      <c r="R22" s="294"/>
      <c r="S22" s="295"/>
      <c r="T22" s="299"/>
      <c r="U22" s="87"/>
    </row>
    <row r="23" spans="1:28">
      <c r="A23" s="87"/>
      <c r="B23" s="134"/>
      <c r="C23" s="186" t="s">
        <v>154</v>
      </c>
      <c r="D23" s="294"/>
      <c r="E23" s="295"/>
      <c r="F23" s="303"/>
      <c r="G23" s="294"/>
      <c r="H23" s="295"/>
      <c r="I23" s="303"/>
      <c r="J23" s="294"/>
      <c r="K23" s="295"/>
      <c r="L23" s="304"/>
      <c r="M23" s="134"/>
      <c r="N23" s="186" t="s">
        <v>154</v>
      </c>
      <c r="O23" s="294"/>
      <c r="P23" s="295"/>
      <c r="Q23" s="325"/>
      <c r="R23" s="294"/>
      <c r="S23" s="295"/>
      <c r="T23" s="304"/>
      <c r="U23" s="87"/>
    </row>
    <row r="24" spans="1:28">
      <c r="A24" s="87"/>
      <c r="B24" s="134"/>
      <c r="C24" s="187" t="s">
        <v>155</v>
      </c>
      <c r="D24" s="294"/>
      <c r="E24" s="306"/>
      <c r="F24" s="298" t="s">
        <v>82</v>
      </c>
      <c r="G24" s="294"/>
      <c r="H24" s="306"/>
      <c r="I24" s="298" t="s">
        <v>82</v>
      </c>
      <c r="J24" s="294"/>
      <c r="K24" s="306"/>
      <c r="L24" s="299" t="s">
        <v>82</v>
      </c>
      <c r="M24" s="134"/>
      <c r="N24" s="187" t="s">
        <v>155</v>
      </c>
      <c r="O24" s="294"/>
      <c r="P24" s="306"/>
      <c r="Q24" s="323" t="s">
        <v>82</v>
      </c>
      <c r="R24" s="294"/>
      <c r="S24" s="306"/>
      <c r="T24" s="299" t="s">
        <v>82</v>
      </c>
      <c r="U24" s="87"/>
    </row>
    <row r="25" spans="1:28" s="14" customFormat="1">
      <c r="A25" s="82"/>
      <c r="B25" s="263" t="s">
        <v>24</v>
      </c>
      <c r="C25" s="264"/>
      <c r="D25" s="286">
        <f>D26</f>
        <v>0</v>
      </c>
      <c r="E25" s="287"/>
      <c r="F25" s="288"/>
      <c r="G25" s="286">
        <f>G26</f>
        <v>0</v>
      </c>
      <c r="H25" s="287"/>
      <c r="I25" s="288"/>
      <c r="J25" s="286">
        <f>J26</f>
        <v>0</v>
      </c>
      <c r="K25" s="287"/>
      <c r="L25" s="289"/>
      <c r="M25" s="263" t="s">
        <v>24</v>
      </c>
      <c r="N25" s="264"/>
      <c r="O25" s="286">
        <f>O26</f>
        <v>0</v>
      </c>
      <c r="P25" s="287"/>
      <c r="Q25" s="320"/>
      <c r="R25" s="286">
        <f>R26</f>
        <v>0</v>
      </c>
      <c r="S25" s="287"/>
      <c r="T25" s="289"/>
      <c r="U25" s="82"/>
      <c r="AB25" s="116"/>
    </row>
    <row r="26" spans="1:28">
      <c r="A26" s="87"/>
      <c r="B26" s="134"/>
      <c r="C26" s="192" t="s">
        <v>14</v>
      </c>
      <c r="D26" s="290">
        <f>SUM(E26:E29)</f>
        <v>0</v>
      </c>
      <c r="E26" s="291"/>
      <c r="F26" s="307"/>
      <c r="G26" s="290">
        <f>SUM(H26:H29)</f>
        <v>0</v>
      </c>
      <c r="H26" s="291"/>
      <c r="I26" s="307"/>
      <c r="J26" s="290">
        <f>SUM(K26:K29)</f>
        <v>0</v>
      </c>
      <c r="K26" s="291"/>
      <c r="L26" s="308"/>
      <c r="M26" s="134"/>
      <c r="N26" s="192" t="s">
        <v>14</v>
      </c>
      <c r="O26" s="290">
        <f>SUM(P26:P29)</f>
        <v>0</v>
      </c>
      <c r="P26" s="291"/>
      <c r="Q26" s="329"/>
      <c r="R26" s="290">
        <f>SUM(S26:S29)</f>
        <v>0</v>
      </c>
      <c r="S26" s="291"/>
      <c r="T26" s="308"/>
      <c r="U26" s="87"/>
    </row>
    <row r="27" spans="1:28">
      <c r="A27" s="87"/>
      <c r="B27" s="134"/>
      <c r="C27" s="138"/>
      <c r="D27" s="294"/>
      <c r="E27" s="295"/>
      <c r="F27" s="301"/>
      <c r="G27" s="294"/>
      <c r="H27" s="295"/>
      <c r="I27" s="301"/>
      <c r="J27" s="294"/>
      <c r="K27" s="295"/>
      <c r="L27" s="302"/>
      <c r="M27" s="134"/>
      <c r="N27" s="138"/>
      <c r="O27" s="294"/>
      <c r="P27" s="295"/>
      <c r="Q27" s="324"/>
      <c r="R27" s="294"/>
      <c r="S27" s="295"/>
      <c r="T27" s="302"/>
      <c r="U27" s="87"/>
    </row>
    <row r="28" spans="1:28">
      <c r="A28" s="87"/>
      <c r="B28" s="134"/>
      <c r="C28" s="186" t="s">
        <v>154</v>
      </c>
      <c r="D28" s="294"/>
      <c r="E28" s="295"/>
      <c r="F28" s="303"/>
      <c r="G28" s="294"/>
      <c r="H28" s="295"/>
      <c r="I28" s="303"/>
      <c r="J28" s="294"/>
      <c r="K28" s="295"/>
      <c r="L28" s="304"/>
      <c r="M28" s="134"/>
      <c r="N28" s="186" t="s">
        <v>154</v>
      </c>
      <c r="O28" s="294"/>
      <c r="P28" s="295"/>
      <c r="Q28" s="325"/>
      <c r="R28" s="294"/>
      <c r="S28" s="295"/>
      <c r="T28" s="304"/>
      <c r="U28" s="87"/>
    </row>
    <row r="29" spans="1:28">
      <c r="A29" s="87"/>
      <c r="B29" s="142"/>
      <c r="C29" s="187" t="s">
        <v>155</v>
      </c>
      <c r="D29" s="305"/>
      <c r="E29" s="306"/>
      <c r="F29" s="310" t="s">
        <v>82</v>
      </c>
      <c r="G29" s="305"/>
      <c r="H29" s="306"/>
      <c r="I29" s="310" t="s">
        <v>82</v>
      </c>
      <c r="J29" s="305"/>
      <c r="K29" s="306"/>
      <c r="L29" s="311" t="s">
        <v>82</v>
      </c>
      <c r="M29" s="142"/>
      <c r="N29" s="187" t="s">
        <v>155</v>
      </c>
      <c r="O29" s="305"/>
      <c r="P29" s="306"/>
      <c r="Q29" s="326" t="s">
        <v>82</v>
      </c>
      <c r="R29" s="305"/>
      <c r="S29" s="306"/>
      <c r="T29" s="311" t="s">
        <v>82</v>
      </c>
      <c r="U29" s="87"/>
    </row>
    <row r="30" spans="1:28" s="14" customFormat="1">
      <c r="A30" s="82"/>
      <c r="B30" s="263" t="s">
        <v>25</v>
      </c>
      <c r="C30" s="264"/>
      <c r="D30" s="312">
        <f>SUM(D31:D49)</f>
        <v>0</v>
      </c>
      <c r="E30" s="313"/>
      <c r="F30" s="314"/>
      <c r="G30" s="312">
        <f>SUM(G31:G49)</f>
        <v>0</v>
      </c>
      <c r="H30" s="313"/>
      <c r="I30" s="314"/>
      <c r="J30" s="312">
        <f>SUM(J31:J49)</f>
        <v>0</v>
      </c>
      <c r="K30" s="313"/>
      <c r="L30" s="315"/>
      <c r="M30" s="263" t="s">
        <v>25</v>
      </c>
      <c r="N30" s="264"/>
      <c r="O30" s="312">
        <f>SUM(O31:O49)</f>
        <v>0</v>
      </c>
      <c r="P30" s="313"/>
      <c r="Q30" s="328"/>
      <c r="R30" s="312">
        <f>SUM(R31:R49)</f>
        <v>0</v>
      </c>
      <c r="S30" s="313"/>
      <c r="T30" s="315"/>
      <c r="U30" s="82"/>
      <c r="AB30" s="116"/>
    </row>
    <row r="31" spans="1:28">
      <c r="A31" s="87"/>
      <c r="B31" s="134"/>
      <c r="C31" s="192" t="s">
        <v>36</v>
      </c>
      <c r="D31" s="290">
        <f>SUM(E31:E34)</f>
        <v>0</v>
      </c>
      <c r="E31" s="291"/>
      <c r="F31" s="292"/>
      <c r="G31" s="290">
        <f>SUM(H31:H34)</f>
        <v>0</v>
      </c>
      <c r="H31" s="291"/>
      <c r="I31" s="292"/>
      <c r="J31" s="290">
        <f>SUM(K31:K34)</f>
        <v>0</v>
      </c>
      <c r="K31" s="291"/>
      <c r="L31" s="293"/>
      <c r="M31" s="134"/>
      <c r="N31" s="192" t="s">
        <v>36</v>
      </c>
      <c r="O31" s="290">
        <f>SUM(P31:P34)</f>
        <v>0</v>
      </c>
      <c r="P31" s="291"/>
      <c r="Q31" s="321"/>
      <c r="R31" s="290">
        <f>SUM(S31:S34)</f>
        <v>0</v>
      </c>
      <c r="S31" s="291"/>
      <c r="T31" s="293"/>
      <c r="U31" s="87"/>
    </row>
    <row r="32" spans="1:28">
      <c r="A32" s="87"/>
      <c r="B32" s="134"/>
      <c r="C32" s="138"/>
      <c r="D32" s="294"/>
      <c r="E32" s="295"/>
      <c r="F32" s="296"/>
      <c r="G32" s="294"/>
      <c r="H32" s="295"/>
      <c r="I32" s="296"/>
      <c r="J32" s="294"/>
      <c r="K32" s="295"/>
      <c r="L32" s="297"/>
      <c r="M32" s="134"/>
      <c r="N32" s="138"/>
      <c r="O32" s="294"/>
      <c r="P32" s="295"/>
      <c r="Q32" s="322"/>
      <c r="R32" s="294"/>
      <c r="S32" s="295"/>
      <c r="T32" s="297"/>
      <c r="U32" s="87"/>
    </row>
    <row r="33" spans="1:21">
      <c r="A33" s="87"/>
      <c r="B33" s="134"/>
      <c r="C33" s="186" t="s">
        <v>154</v>
      </c>
      <c r="D33" s="294"/>
      <c r="E33" s="295"/>
      <c r="F33" s="296"/>
      <c r="G33" s="294"/>
      <c r="H33" s="295"/>
      <c r="I33" s="296"/>
      <c r="J33" s="294"/>
      <c r="K33" s="295"/>
      <c r="L33" s="297"/>
      <c r="M33" s="134"/>
      <c r="N33" s="186" t="s">
        <v>154</v>
      </c>
      <c r="O33" s="294"/>
      <c r="P33" s="295"/>
      <c r="Q33" s="322"/>
      <c r="R33" s="294"/>
      <c r="S33" s="295"/>
      <c r="T33" s="297"/>
      <c r="U33" s="87"/>
    </row>
    <row r="34" spans="1:21">
      <c r="A34" s="87"/>
      <c r="B34" s="134"/>
      <c r="C34" s="187" t="s">
        <v>155</v>
      </c>
      <c r="D34" s="294"/>
      <c r="E34" s="295"/>
      <c r="F34" s="298" t="s">
        <v>82</v>
      </c>
      <c r="G34" s="294"/>
      <c r="H34" s="295"/>
      <c r="I34" s="298" t="s">
        <v>82</v>
      </c>
      <c r="J34" s="294"/>
      <c r="K34" s="295"/>
      <c r="L34" s="297" t="s">
        <v>82</v>
      </c>
      <c r="M34" s="134"/>
      <c r="N34" s="187" t="s">
        <v>155</v>
      </c>
      <c r="O34" s="294"/>
      <c r="P34" s="295"/>
      <c r="Q34" s="322" t="s">
        <v>82</v>
      </c>
      <c r="R34" s="294"/>
      <c r="S34" s="295"/>
      <c r="T34" s="297" t="s">
        <v>82</v>
      </c>
      <c r="U34" s="87"/>
    </row>
    <row r="35" spans="1:21">
      <c r="A35" s="87"/>
      <c r="B35" s="134"/>
      <c r="C35" s="193" t="s">
        <v>16</v>
      </c>
      <c r="D35" s="300">
        <f>SUM(E35:E37)</f>
        <v>0</v>
      </c>
      <c r="E35" s="295"/>
      <c r="F35" s="303"/>
      <c r="G35" s="300">
        <f>SUM(H35:H37)</f>
        <v>0</v>
      </c>
      <c r="H35" s="295"/>
      <c r="I35" s="303"/>
      <c r="J35" s="300">
        <f>SUM(K35:K37)</f>
        <v>0</v>
      </c>
      <c r="K35" s="295"/>
      <c r="L35" s="304"/>
      <c r="M35" s="134"/>
      <c r="N35" s="193" t="s">
        <v>16</v>
      </c>
      <c r="O35" s="300">
        <f>SUM(P35:P37)</f>
        <v>0</v>
      </c>
      <c r="P35" s="295"/>
      <c r="Q35" s="325"/>
      <c r="R35" s="300">
        <f>SUM(S35:S37)</f>
        <v>0</v>
      </c>
      <c r="S35" s="295"/>
      <c r="T35" s="304"/>
      <c r="U35" s="87"/>
    </row>
    <row r="36" spans="1:21">
      <c r="A36" s="87"/>
      <c r="B36" s="134"/>
      <c r="C36" s="186" t="s">
        <v>154</v>
      </c>
      <c r="D36" s="294"/>
      <c r="E36" s="295"/>
      <c r="F36" s="303"/>
      <c r="G36" s="294"/>
      <c r="H36" s="295"/>
      <c r="I36" s="303"/>
      <c r="J36" s="294"/>
      <c r="K36" s="295"/>
      <c r="L36" s="304"/>
      <c r="M36" s="134"/>
      <c r="N36" s="186" t="s">
        <v>154</v>
      </c>
      <c r="O36" s="294"/>
      <c r="P36" s="295"/>
      <c r="Q36" s="325"/>
      <c r="R36" s="294"/>
      <c r="S36" s="295"/>
      <c r="T36" s="304"/>
      <c r="U36" s="87"/>
    </row>
    <row r="37" spans="1:21">
      <c r="A37" s="87"/>
      <c r="B37" s="134"/>
      <c r="C37" s="187" t="s">
        <v>155</v>
      </c>
      <c r="D37" s="309"/>
      <c r="E37" s="295"/>
      <c r="F37" s="303" t="s">
        <v>82</v>
      </c>
      <c r="G37" s="309"/>
      <c r="H37" s="295"/>
      <c r="I37" s="303" t="s">
        <v>82</v>
      </c>
      <c r="J37" s="309"/>
      <c r="K37" s="295"/>
      <c r="L37" s="304" t="s">
        <v>82</v>
      </c>
      <c r="M37" s="134"/>
      <c r="N37" s="187" t="s">
        <v>155</v>
      </c>
      <c r="O37" s="309"/>
      <c r="P37" s="295"/>
      <c r="Q37" s="325" t="s">
        <v>82</v>
      </c>
      <c r="R37" s="309"/>
      <c r="S37" s="295"/>
      <c r="T37" s="304" t="s">
        <v>82</v>
      </c>
      <c r="U37" s="87"/>
    </row>
    <row r="38" spans="1:21">
      <c r="A38" s="87"/>
      <c r="B38" s="134"/>
      <c r="C38" s="193" t="s">
        <v>17</v>
      </c>
      <c r="D38" s="300">
        <f>SUM(E38:E40)</f>
        <v>0</v>
      </c>
      <c r="E38" s="295"/>
      <c r="F38" s="303"/>
      <c r="G38" s="300">
        <f>SUM(H38:H40)</f>
        <v>0</v>
      </c>
      <c r="H38" s="295"/>
      <c r="I38" s="303"/>
      <c r="J38" s="300">
        <f>SUM(K38:K40)</f>
        <v>0</v>
      </c>
      <c r="K38" s="295"/>
      <c r="L38" s="304"/>
      <c r="M38" s="134"/>
      <c r="N38" s="193" t="s">
        <v>17</v>
      </c>
      <c r="O38" s="300">
        <f>SUM(P38:P40)</f>
        <v>0</v>
      </c>
      <c r="P38" s="295"/>
      <c r="Q38" s="325"/>
      <c r="R38" s="300">
        <f>SUM(S38:S40)</f>
        <v>0</v>
      </c>
      <c r="S38" s="295"/>
      <c r="T38" s="304"/>
      <c r="U38" s="87"/>
    </row>
    <row r="39" spans="1:21">
      <c r="A39" s="87"/>
      <c r="B39" s="134"/>
      <c r="C39" s="186" t="s">
        <v>154</v>
      </c>
      <c r="D39" s="294"/>
      <c r="E39" s="295"/>
      <c r="F39" s="303"/>
      <c r="G39" s="294"/>
      <c r="H39" s="295"/>
      <c r="I39" s="303"/>
      <c r="J39" s="294"/>
      <c r="K39" s="295"/>
      <c r="L39" s="304"/>
      <c r="M39" s="134"/>
      <c r="N39" s="186" t="s">
        <v>154</v>
      </c>
      <c r="O39" s="294"/>
      <c r="P39" s="295"/>
      <c r="Q39" s="325"/>
      <c r="R39" s="294"/>
      <c r="S39" s="295"/>
      <c r="T39" s="304"/>
      <c r="U39" s="87"/>
    </row>
    <row r="40" spans="1:21">
      <c r="A40" s="87"/>
      <c r="B40" s="134"/>
      <c r="C40" s="187" t="s">
        <v>155</v>
      </c>
      <c r="D40" s="309"/>
      <c r="E40" s="295"/>
      <c r="F40" s="303" t="s">
        <v>82</v>
      </c>
      <c r="G40" s="309"/>
      <c r="H40" s="295"/>
      <c r="I40" s="303" t="s">
        <v>82</v>
      </c>
      <c r="J40" s="309"/>
      <c r="K40" s="295"/>
      <c r="L40" s="304" t="s">
        <v>82</v>
      </c>
      <c r="M40" s="134"/>
      <c r="N40" s="187" t="s">
        <v>155</v>
      </c>
      <c r="O40" s="309"/>
      <c r="P40" s="295"/>
      <c r="Q40" s="325" t="s">
        <v>82</v>
      </c>
      <c r="R40" s="309"/>
      <c r="S40" s="295"/>
      <c r="T40" s="304" t="s">
        <v>82</v>
      </c>
      <c r="U40" s="87"/>
    </row>
    <row r="41" spans="1:21">
      <c r="A41" s="87"/>
      <c r="B41" s="134"/>
      <c r="C41" s="193" t="s">
        <v>18</v>
      </c>
      <c r="D41" s="300">
        <f>SUM(E41:E43)</f>
        <v>0</v>
      </c>
      <c r="E41" s="295"/>
      <c r="F41" s="303"/>
      <c r="G41" s="300">
        <f>SUM(H41:H43)</f>
        <v>0</v>
      </c>
      <c r="H41" s="295"/>
      <c r="I41" s="303"/>
      <c r="J41" s="300">
        <f>SUM(K41:K43)</f>
        <v>0</v>
      </c>
      <c r="K41" s="295"/>
      <c r="L41" s="304"/>
      <c r="M41" s="134"/>
      <c r="N41" s="193" t="s">
        <v>18</v>
      </c>
      <c r="O41" s="300">
        <f>SUM(P41:P43)</f>
        <v>0</v>
      </c>
      <c r="P41" s="295"/>
      <c r="Q41" s="325"/>
      <c r="R41" s="300">
        <f>SUM(S41:S43)</f>
        <v>0</v>
      </c>
      <c r="S41" s="295"/>
      <c r="T41" s="304"/>
      <c r="U41" s="87"/>
    </row>
    <row r="42" spans="1:21">
      <c r="A42" s="87"/>
      <c r="B42" s="134"/>
      <c r="C42" s="186" t="s">
        <v>154</v>
      </c>
      <c r="D42" s="294"/>
      <c r="E42" s="295"/>
      <c r="F42" s="303"/>
      <c r="G42" s="294"/>
      <c r="H42" s="295"/>
      <c r="I42" s="303"/>
      <c r="J42" s="294"/>
      <c r="K42" s="295"/>
      <c r="L42" s="304"/>
      <c r="M42" s="134"/>
      <c r="N42" s="186" t="s">
        <v>154</v>
      </c>
      <c r="O42" s="294"/>
      <c r="P42" s="295"/>
      <c r="Q42" s="325"/>
      <c r="R42" s="294"/>
      <c r="S42" s="295"/>
      <c r="T42" s="304"/>
      <c r="U42" s="87"/>
    </row>
    <row r="43" spans="1:21">
      <c r="A43" s="87"/>
      <c r="B43" s="134"/>
      <c r="C43" s="187" t="s">
        <v>155</v>
      </c>
      <c r="D43" s="309"/>
      <c r="E43" s="295"/>
      <c r="F43" s="303" t="s">
        <v>82</v>
      </c>
      <c r="G43" s="309"/>
      <c r="H43" s="295"/>
      <c r="I43" s="303" t="s">
        <v>82</v>
      </c>
      <c r="J43" s="309"/>
      <c r="K43" s="295"/>
      <c r="L43" s="304" t="s">
        <v>82</v>
      </c>
      <c r="M43" s="134"/>
      <c r="N43" s="187" t="s">
        <v>155</v>
      </c>
      <c r="O43" s="309"/>
      <c r="P43" s="295"/>
      <c r="Q43" s="325" t="s">
        <v>82</v>
      </c>
      <c r="R43" s="309"/>
      <c r="S43" s="295"/>
      <c r="T43" s="304" t="s">
        <v>82</v>
      </c>
      <c r="U43" s="87"/>
    </row>
    <row r="44" spans="1:21">
      <c r="A44" s="87"/>
      <c r="B44" s="134"/>
      <c r="C44" s="193" t="s">
        <v>19</v>
      </c>
      <c r="D44" s="300">
        <f>SUM(E44:E45)</f>
        <v>0</v>
      </c>
      <c r="E44" s="295"/>
      <c r="F44" s="303"/>
      <c r="G44" s="300">
        <f>SUM(H44:H45)</f>
        <v>0</v>
      </c>
      <c r="H44" s="295"/>
      <c r="I44" s="303"/>
      <c r="J44" s="300">
        <f>SUM(K44:K45)</f>
        <v>0</v>
      </c>
      <c r="K44" s="295"/>
      <c r="L44" s="304"/>
      <c r="M44" s="134"/>
      <c r="N44" s="193" t="s">
        <v>19</v>
      </c>
      <c r="O44" s="300">
        <f>SUM(P44:P45)</f>
        <v>0</v>
      </c>
      <c r="P44" s="295"/>
      <c r="Q44" s="325"/>
      <c r="R44" s="300">
        <f>SUM(S44:S45)</f>
        <v>0</v>
      </c>
      <c r="S44" s="295"/>
      <c r="T44" s="304"/>
      <c r="U44" s="87"/>
    </row>
    <row r="45" spans="1:21">
      <c r="A45" s="87"/>
      <c r="B45" s="134"/>
      <c r="C45" s="145"/>
      <c r="D45" s="309"/>
      <c r="E45" s="295"/>
      <c r="F45" s="303" t="s">
        <v>82</v>
      </c>
      <c r="G45" s="309"/>
      <c r="H45" s="295"/>
      <c r="I45" s="303" t="s">
        <v>82</v>
      </c>
      <c r="J45" s="309"/>
      <c r="K45" s="295"/>
      <c r="L45" s="304" t="s">
        <v>82</v>
      </c>
      <c r="M45" s="134"/>
      <c r="N45" s="145"/>
      <c r="O45" s="309"/>
      <c r="P45" s="295"/>
      <c r="Q45" s="325" t="s">
        <v>82</v>
      </c>
      <c r="R45" s="309"/>
      <c r="S45" s="295"/>
      <c r="T45" s="304" t="s">
        <v>82</v>
      </c>
      <c r="U45" s="87"/>
    </row>
    <row r="46" spans="1:21">
      <c r="A46" s="87"/>
      <c r="B46" s="134"/>
      <c r="C46" s="193" t="s">
        <v>20</v>
      </c>
      <c r="D46" s="300">
        <f>SUM(E46:E48)</f>
        <v>0</v>
      </c>
      <c r="E46" s="295"/>
      <c r="F46" s="303"/>
      <c r="G46" s="300">
        <f>SUM(H46:H48)</f>
        <v>0</v>
      </c>
      <c r="H46" s="295"/>
      <c r="I46" s="303"/>
      <c r="J46" s="300">
        <f>SUM(K46:K48)</f>
        <v>0</v>
      </c>
      <c r="K46" s="295"/>
      <c r="L46" s="304"/>
      <c r="M46" s="134"/>
      <c r="N46" s="193" t="s">
        <v>20</v>
      </c>
      <c r="O46" s="300">
        <f>SUM(P46:P48)</f>
        <v>0</v>
      </c>
      <c r="P46" s="295"/>
      <c r="Q46" s="325"/>
      <c r="R46" s="300">
        <f>SUM(S46:S48)</f>
        <v>0</v>
      </c>
      <c r="S46" s="295"/>
      <c r="T46" s="304"/>
      <c r="U46" s="87"/>
    </row>
    <row r="47" spans="1:21">
      <c r="A47" s="87"/>
      <c r="B47" s="134"/>
      <c r="C47" s="138"/>
      <c r="D47" s="294"/>
      <c r="E47" s="295"/>
      <c r="F47" s="301"/>
      <c r="G47" s="294"/>
      <c r="H47" s="295"/>
      <c r="I47" s="301"/>
      <c r="J47" s="294"/>
      <c r="K47" s="295"/>
      <c r="L47" s="302"/>
      <c r="M47" s="134"/>
      <c r="N47" s="138"/>
      <c r="O47" s="294"/>
      <c r="P47" s="295"/>
      <c r="Q47" s="324"/>
      <c r="R47" s="294"/>
      <c r="S47" s="295"/>
      <c r="T47" s="302"/>
      <c r="U47" s="87"/>
    </row>
    <row r="48" spans="1:21">
      <c r="A48" s="87"/>
      <c r="B48" s="134"/>
      <c r="C48" s="138"/>
      <c r="D48" s="294"/>
      <c r="E48" s="295"/>
      <c r="F48" s="301"/>
      <c r="G48" s="294"/>
      <c r="H48" s="295"/>
      <c r="I48" s="301"/>
      <c r="J48" s="294"/>
      <c r="K48" s="295"/>
      <c r="L48" s="302"/>
      <c r="M48" s="134"/>
      <c r="N48" s="138"/>
      <c r="O48" s="294"/>
      <c r="P48" s="295"/>
      <c r="Q48" s="324"/>
      <c r="R48" s="294"/>
      <c r="S48" s="295"/>
      <c r="T48" s="302"/>
      <c r="U48" s="87"/>
    </row>
    <row r="49" spans="1:23" ht="16.5" thickBot="1">
      <c r="A49" s="87"/>
      <c r="B49" s="147"/>
      <c r="C49" s="194" t="s">
        <v>21</v>
      </c>
      <c r="D49" s="316">
        <f>E49</f>
        <v>0</v>
      </c>
      <c r="E49" s="317"/>
      <c r="F49" s="318"/>
      <c r="G49" s="316">
        <f>H49</f>
        <v>0</v>
      </c>
      <c r="H49" s="317"/>
      <c r="I49" s="318"/>
      <c r="J49" s="316">
        <f>K49</f>
        <v>0</v>
      </c>
      <c r="K49" s="317"/>
      <c r="L49" s="319"/>
      <c r="M49" s="147"/>
      <c r="N49" s="194" t="s">
        <v>21</v>
      </c>
      <c r="O49" s="316">
        <f>P49</f>
        <v>0</v>
      </c>
      <c r="P49" s="317"/>
      <c r="Q49" s="330"/>
      <c r="R49" s="316">
        <f>S49</f>
        <v>0</v>
      </c>
      <c r="S49" s="317"/>
      <c r="T49" s="319"/>
      <c r="U49" s="87"/>
    </row>
    <row r="50" spans="1:23" ht="30" customHeight="1" thickTop="1" thickBot="1">
      <c r="A50" s="87"/>
      <c r="B50" s="250" t="s">
        <v>30</v>
      </c>
      <c r="C50" s="251"/>
      <c r="D50" s="61">
        <f>D7+D16+D25+D30</f>
        <v>0</v>
      </c>
      <c r="E50" s="51"/>
      <c r="F50" s="149"/>
      <c r="G50" s="61">
        <f>G7+G16+G25+G30</f>
        <v>0</v>
      </c>
      <c r="H50" s="51"/>
      <c r="I50" s="149"/>
      <c r="J50" s="61">
        <f>J7+J16+J25+J30</f>
        <v>0</v>
      </c>
      <c r="K50" s="51"/>
      <c r="L50" s="150"/>
      <c r="M50" s="250" t="s">
        <v>30</v>
      </c>
      <c r="N50" s="251"/>
      <c r="O50" s="61">
        <f>O7+O16+O25+O30</f>
        <v>0</v>
      </c>
      <c r="P50" s="51"/>
      <c r="Q50" s="151"/>
      <c r="R50" s="61">
        <f>R7+R16+R25+R30</f>
        <v>0</v>
      </c>
      <c r="S50" s="51"/>
      <c r="T50" s="150"/>
      <c r="U50" s="82"/>
      <c r="V50" s="189"/>
      <c r="W50" s="190"/>
    </row>
    <row r="51" spans="1:23" ht="15" customHeight="1" thickTop="1">
      <c r="A51" s="87"/>
      <c r="B51" s="250" t="s">
        <v>41</v>
      </c>
      <c r="C51" s="251"/>
      <c r="D51" s="244">
        <f>ROUNDDOWN(D50*30/100,0)</f>
        <v>0</v>
      </c>
      <c r="E51" s="188" t="str">
        <f>IFERROR(IF(D51/D50&gt;0.3,"間接経費が30％を超過しています",""),"")</f>
        <v/>
      </c>
      <c r="F51" s="152"/>
      <c r="G51" s="244">
        <f>ROUNDDOWN(G50*30/100,0)</f>
        <v>0</v>
      </c>
      <c r="H51" s="188" t="str">
        <f>IFERROR(IF(G51/G50&gt;0.3,"間接経費が30％を超過しています",""),"")</f>
        <v/>
      </c>
      <c r="I51" s="152"/>
      <c r="J51" s="244">
        <f>ROUNDDOWN(J50*30/100,0)</f>
        <v>0</v>
      </c>
      <c r="K51" s="188" t="str">
        <f>IFERROR(IF(J51/J50&gt;0.3,"間接経費が30％を超過しています",""),"")</f>
        <v/>
      </c>
      <c r="L51" s="153"/>
      <c r="M51" s="250" t="s">
        <v>41</v>
      </c>
      <c r="N51" s="251"/>
      <c r="O51" s="244">
        <f>ROUNDDOWN(O50*30/100,0)</f>
        <v>0</v>
      </c>
      <c r="P51" s="188" t="str">
        <f>IFERROR(IF(O51/O50&gt;0.3,"間接経費が30％を超過しています",""),"")</f>
        <v/>
      </c>
      <c r="Q51" s="154"/>
      <c r="R51" s="244">
        <f>ROUNDDOWN(R50*30/100,0)</f>
        <v>0</v>
      </c>
      <c r="S51" s="188" t="str">
        <f>IFERROR(IF(R51/R50&gt;0.3,"間接経費が30％を超過しています",""),"")</f>
        <v/>
      </c>
      <c r="T51" s="153"/>
      <c r="U51" s="82"/>
      <c r="V51" s="189"/>
      <c r="W51" s="190"/>
    </row>
    <row r="52" spans="1:23" ht="15" customHeight="1" thickBot="1">
      <c r="A52" s="87"/>
      <c r="B52" s="246" t="s">
        <v>81</v>
      </c>
      <c r="C52" s="247"/>
      <c r="D52" s="245"/>
      <c r="E52" s="50"/>
      <c r="F52" s="155" t="str">
        <f>IFERROR("間接経費率："&amp;TEXT(D51/D50*100,"0")&amp;"%","")</f>
        <v/>
      </c>
      <c r="G52" s="245"/>
      <c r="H52" s="50"/>
      <c r="I52" s="155" t="str">
        <f>IFERROR("間接経費率："&amp;TEXT(G51/G50*100,"0")&amp;"%","")</f>
        <v/>
      </c>
      <c r="J52" s="245"/>
      <c r="K52" s="50"/>
      <c r="L52" s="155" t="str">
        <f>IFERROR("間接経費率："&amp;TEXT(J51/J50*100,"0")&amp;"%","")</f>
        <v/>
      </c>
      <c r="M52" s="246" t="s">
        <v>81</v>
      </c>
      <c r="N52" s="247"/>
      <c r="O52" s="245"/>
      <c r="P52" s="50"/>
      <c r="Q52" s="155" t="str">
        <f>IFERROR("間接経費率："&amp;TEXT(O51/O50*100,"0")&amp;"%","")</f>
        <v/>
      </c>
      <c r="R52" s="245"/>
      <c r="S52" s="50"/>
      <c r="T52" s="156" t="str">
        <f>IFERROR("間接経費率："&amp;TEXT(R51/R50*100,"0")&amp;"%","")</f>
        <v/>
      </c>
      <c r="U52" s="82"/>
      <c r="V52" s="190">
        <f>COUNTIF(F52,"&lt;&gt;間接経費率：30%")+COUNTIF(I52,"&lt;&gt;間接経費率：30%")+COUNTIF(L52,"&lt;&gt;間接経費率：30%")-COUNTBLANK(F52)-COUNTBLANK(I52)-COUNTBLANK(L52)</f>
        <v>0</v>
      </c>
      <c r="W52" s="191">
        <f>COUNTIF(Q52,"&lt;&gt;間接経費率：30%")+COUNTIF(T52,"&lt;&gt;間接経費率：30%")-COUNTBLANK(Q52)-COUNTBLANK(T52)</f>
        <v>0</v>
      </c>
    </row>
    <row r="53" spans="1:23" ht="30" customHeight="1" thickTop="1" thickBot="1">
      <c r="A53" s="87"/>
      <c r="B53" s="248" t="s">
        <v>156</v>
      </c>
      <c r="C53" s="249"/>
      <c r="D53" s="60">
        <f>D50+D51</f>
        <v>0</v>
      </c>
      <c r="E53" s="98"/>
      <c r="F53" s="157"/>
      <c r="G53" s="60">
        <f>G50+G51</f>
        <v>0</v>
      </c>
      <c r="H53" s="98"/>
      <c r="I53" s="157"/>
      <c r="J53" s="60">
        <f>J50+J51</f>
        <v>0</v>
      </c>
      <c r="K53" s="98"/>
      <c r="L53" s="158"/>
      <c r="M53" s="248" t="s">
        <v>156</v>
      </c>
      <c r="N53" s="249"/>
      <c r="O53" s="60">
        <f>O50+O51</f>
        <v>0</v>
      </c>
      <c r="P53" s="98"/>
      <c r="Q53" s="159"/>
      <c r="R53" s="60">
        <f>R50+R51</f>
        <v>0</v>
      </c>
      <c r="S53" s="98"/>
      <c r="T53" s="158"/>
      <c r="U53" s="82"/>
      <c r="V53" s="189"/>
      <c r="W53" s="190"/>
    </row>
    <row r="54" spans="1:23" ht="30" customHeight="1">
      <c r="A54" s="87"/>
      <c r="B54" s="281" t="s">
        <v>44</v>
      </c>
      <c r="C54" s="281"/>
      <c r="D54" s="281"/>
      <c r="E54" s="281"/>
      <c r="F54" s="281"/>
      <c r="G54" s="281"/>
      <c r="H54" s="281"/>
      <c r="I54" s="281"/>
      <c r="J54" s="281"/>
      <c r="K54" s="281"/>
      <c r="L54" s="281"/>
      <c r="M54" s="279" t="s">
        <v>44</v>
      </c>
      <c r="N54" s="279"/>
      <c r="O54" s="279"/>
      <c r="P54" s="279"/>
      <c r="Q54" s="279"/>
      <c r="R54" s="279"/>
      <c r="S54" s="279"/>
      <c r="T54" s="279"/>
      <c r="U54" s="87"/>
      <c r="V54" s="190"/>
      <c r="W54" s="190"/>
    </row>
    <row r="55" spans="1:23">
      <c r="A55" s="87"/>
      <c r="B55" s="282" t="s">
        <v>157</v>
      </c>
      <c r="C55" s="282"/>
      <c r="D55" s="282"/>
      <c r="E55" s="282"/>
      <c r="F55" s="282"/>
      <c r="G55" s="282"/>
      <c r="H55" s="282"/>
      <c r="I55" s="282"/>
      <c r="J55" s="282"/>
      <c r="K55" s="282"/>
      <c r="L55" s="282"/>
      <c r="M55" s="283" t="s">
        <v>157</v>
      </c>
      <c r="N55" s="283"/>
      <c r="O55" s="283"/>
      <c r="P55" s="283"/>
      <c r="Q55" s="283"/>
      <c r="R55" s="283"/>
      <c r="S55" s="283"/>
      <c r="T55" s="283"/>
      <c r="U55" s="87"/>
      <c r="V55" s="190"/>
      <c r="W55" s="190"/>
    </row>
    <row r="56" spans="1:23" ht="41.25" customHeight="1">
      <c r="A56" s="87"/>
      <c r="B56" s="284"/>
      <c r="C56" s="284"/>
      <c r="D56" s="284"/>
      <c r="E56" s="284"/>
      <c r="F56" s="284"/>
      <c r="G56" s="284"/>
      <c r="H56" s="284"/>
      <c r="I56" s="284"/>
      <c r="J56" s="284"/>
      <c r="K56" s="284"/>
      <c r="L56" s="284"/>
      <c r="M56" s="285"/>
      <c r="N56" s="285"/>
      <c r="O56" s="285"/>
      <c r="P56" s="285"/>
      <c r="Q56" s="285"/>
      <c r="R56" s="285"/>
      <c r="S56" s="285"/>
      <c r="T56" s="285"/>
      <c r="U56" s="87"/>
      <c r="V56" s="190">
        <f>LENB(B56)</f>
        <v>0</v>
      </c>
      <c r="W56" s="190">
        <f>LENB(M56)</f>
        <v>0</v>
      </c>
    </row>
    <row r="57" spans="1:23" ht="11.45" customHeight="1">
      <c r="A57" s="87"/>
      <c r="B57" s="87"/>
      <c r="C57" s="87"/>
      <c r="D57" s="90"/>
      <c r="E57" s="90"/>
      <c r="F57" s="87"/>
      <c r="G57" s="90"/>
      <c r="H57" s="90"/>
      <c r="I57" s="87"/>
      <c r="J57" s="90"/>
      <c r="K57" s="90"/>
      <c r="L57" s="87"/>
      <c r="M57" s="87"/>
      <c r="N57" s="87"/>
      <c r="O57" s="90"/>
      <c r="P57" s="90"/>
      <c r="Q57" s="87"/>
      <c r="R57" s="90"/>
      <c r="S57" s="90"/>
      <c r="T57" s="87"/>
      <c r="U57" s="87"/>
      <c r="V57" s="190"/>
      <c r="W57" s="190"/>
    </row>
  </sheetData>
  <sheetProtection algorithmName="SHA-512" hashValue="D2ZgXrhr4GhewMQIzKfgik0PwNKuntpfaDSOqmV9EIFjbkEMfwe8ZJYlbe3/kWKbJByYdluVU+bqf//rh1BE1w==" saltValue="YNFymiLDoh5aT4BksjhkLg==" spinCount="100000" sheet="1" objects="1" scenarios="1"/>
  <mergeCells count="41">
    <mergeCell ref="B54:L54"/>
    <mergeCell ref="B55:L55"/>
    <mergeCell ref="M55:T55"/>
    <mergeCell ref="B56:L56"/>
    <mergeCell ref="M56:T56"/>
    <mergeCell ref="R4:T4"/>
    <mergeCell ref="M54:T54"/>
    <mergeCell ref="B53:C53"/>
    <mergeCell ref="B7:C7"/>
    <mergeCell ref="B16:C16"/>
    <mergeCell ref="B25:C25"/>
    <mergeCell ref="B30:C30"/>
    <mergeCell ref="M53:N53"/>
    <mergeCell ref="R5:T5"/>
    <mergeCell ref="R51:R52"/>
    <mergeCell ref="M4:N4"/>
    <mergeCell ref="M5:N5"/>
    <mergeCell ref="M50:N50"/>
    <mergeCell ref="M51:N51"/>
    <mergeCell ref="M52:N52"/>
    <mergeCell ref="O5:Q5"/>
    <mergeCell ref="O51:O52"/>
    <mergeCell ref="M7:N7"/>
    <mergeCell ref="M16:N16"/>
    <mergeCell ref="M25:N25"/>
    <mergeCell ref="M30:N30"/>
    <mergeCell ref="M6:N6"/>
    <mergeCell ref="G5:I5"/>
    <mergeCell ref="J5:L5"/>
    <mergeCell ref="B4:C4"/>
    <mergeCell ref="D4:F4"/>
    <mergeCell ref="J4:L4"/>
    <mergeCell ref="J51:J52"/>
    <mergeCell ref="G51:G52"/>
    <mergeCell ref="D51:D52"/>
    <mergeCell ref="B5:C5"/>
    <mergeCell ref="D5:F5"/>
    <mergeCell ref="B6:C6"/>
    <mergeCell ref="B50:C50"/>
    <mergeCell ref="B52:C52"/>
    <mergeCell ref="B51:C51"/>
  </mergeCells>
  <phoneticPr fontId="1"/>
  <conditionalFormatting sqref="B56:L56">
    <cfRule type="expression" dxfId="17" priority="3">
      <formula>"$V$52=0"</formula>
    </cfRule>
    <cfRule type="expression" dxfId="16" priority="4">
      <formula>IF(AND($V$52&gt;0,$V$56=0),TRUE,FALSE)</formula>
    </cfRule>
  </conditionalFormatting>
  <conditionalFormatting sqref="E8:E15 H8:H15 K8:K15 P8:P15 S8:S15 E17:E24 H17:H24 K17:K24 P17:P24 S17:S24 E26:E29 H26:H29 K26:K29 P26:P29 S26:S29 E31:E49 H31:H49 K31:K49 P31:P49 S31:S49">
    <cfRule type="containsBlanks" dxfId="15" priority="5">
      <formula>LEN(TRIM(E8))=0</formula>
    </cfRule>
  </conditionalFormatting>
  <conditionalFormatting sqref="F8:F48">
    <cfRule type="expression" dxfId="14" priority="6">
      <formula>IF(AND(E8&gt;0,F8=""),TRUE,FALSE)</formula>
    </cfRule>
  </conditionalFormatting>
  <conditionalFormatting sqref="I8:I48">
    <cfRule type="expression" dxfId="13" priority="7">
      <formula>IF(AND(H8&gt;0,I8=""),TRUE,FALSE)</formula>
    </cfRule>
  </conditionalFormatting>
  <conditionalFormatting sqref="L8:L48">
    <cfRule type="expression" dxfId="12" priority="8">
      <formula>IF(AND(K8&gt;0,L8=""),TRUE,FALSE)</formula>
    </cfRule>
  </conditionalFormatting>
  <conditionalFormatting sqref="M56:T56">
    <cfRule type="expression" dxfId="11" priority="1">
      <formula>" =$W$52=0"</formula>
    </cfRule>
    <cfRule type="expression" dxfId="10" priority="2">
      <formula>IF(AND($W$52&gt;0,$W$56=0),TRUE,FALSE)</formula>
    </cfRule>
  </conditionalFormatting>
  <conditionalFormatting sqref="Q8:Q48">
    <cfRule type="expression" dxfId="9" priority="10">
      <formula>IF(AND(P8&gt;0,Q8=""),TRUE,FALSE)</formula>
    </cfRule>
  </conditionalFormatting>
  <conditionalFormatting sqref="T8:T48">
    <cfRule type="expression" dxfId="8" priority="11">
      <formula>IF(AND(S8&gt;0,T8=""),TRUE,FALSE)</formula>
    </cfRule>
  </conditionalFormatting>
  <dataValidations count="1">
    <dataValidation type="whole" allowBlank="1" showInputMessage="1" showErrorMessage="1" error="半角の数字を入力してください。" sqref="D8:E15 D17:E24 D26:E29 D31:E49 J17:K24 G26:H29 G31:H49 G8:H15 R31:S49 J26:K29 J8:K15 G17:H24 O17:P24 O26:P29 O8:P15 J31:K49 R17:S24 R26:S29 O31:P49 R8:S15" xr:uid="{A97C3399-9D45-4FA8-AA7B-02E1B04FF6E6}">
      <formula1>0</formula1>
      <formula2>999999</formula2>
    </dataValidation>
  </dataValidations>
  <pageMargins left="0.59055118110236227" right="0.59055118110236227" top="0.39370078740157483" bottom="0.39370078740157483" header="0.31496062992125984" footer="0.31496062992125984"/>
  <pageSetup paperSize="9" orientation="landscape" r:id="rId1"/>
  <ignoredErrors>
    <ignoredError sqref="D21 D17 D26 D31 D35 D38 D41 D44 D46 D49 G8 G12 G17 G21 G26 G31 G35 G38 G41 G44 G46 G49 J8 J12 J17 J21 J26 J31 J35 J38 J41 J44 J46 J49 O8 O12 O17 O21 O26 O31 O35 O38 O41 O44 O46 O49 R8 R12 R17 R21 R26 R31 R35 R38 R41 R44 R46 R49 D51 G51 J51 O51" unlockedFormula="1"/>
    <ignoredError sqref="D8 D12" formulaRange="1"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04114-2EEB-4223-ABFF-3908F56A2794}">
  <dimension ref="A1:Q93"/>
  <sheetViews>
    <sheetView showGridLines="0" zoomScaleNormal="100" zoomScaleSheetLayoutView="100" workbookViewId="0"/>
  </sheetViews>
  <sheetFormatPr defaultColWidth="0" defaultRowHeight="0" customHeight="1" zeroHeight="1"/>
  <cols>
    <col min="1" max="1" width="1.6640625" style="15" customWidth="1"/>
    <col min="2" max="2" width="10.88671875" style="15" customWidth="1"/>
    <col min="3" max="3" width="13.44140625" style="15" customWidth="1"/>
    <col min="4" max="6" width="20.21875" style="57" customWidth="1"/>
    <col min="7" max="7" width="20.21875" style="15" customWidth="1"/>
    <col min="8" max="8" width="1.77734375" style="15" customWidth="1"/>
    <col min="9" max="9" width="10.33203125" style="15" hidden="1" customWidth="1"/>
    <col min="10" max="10" width="37" style="15" customWidth="1"/>
    <col min="11" max="13" width="0" style="15" hidden="1" customWidth="1"/>
    <col min="14" max="14" width="0" style="114" hidden="1" customWidth="1"/>
    <col min="15" max="17" width="0" style="15" hidden="1" customWidth="1"/>
    <col min="18" max="16384" width="8.77734375" style="15" hidden="1"/>
  </cols>
  <sheetData>
    <row r="1" spans="1:14" ht="16.5">
      <c r="A1" s="112" t="s">
        <v>73</v>
      </c>
      <c r="B1" s="112"/>
      <c r="C1" s="112"/>
      <c r="D1" s="112"/>
      <c r="E1" s="112"/>
      <c r="F1" s="112"/>
      <c r="G1" s="112"/>
      <c r="H1" s="113"/>
    </row>
    <row r="2" spans="1:14" ht="16.5">
      <c r="B2" s="115" t="s">
        <v>77</v>
      </c>
    </row>
    <row r="3" spans="1:14" ht="15.75">
      <c r="B3" s="14" t="s">
        <v>28</v>
      </c>
    </row>
    <row r="4" spans="1:14" ht="11.25" customHeight="1">
      <c r="A4" s="87"/>
      <c r="B4" s="82"/>
      <c r="C4" s="87"/>
      <c r="D4" s="90"/>
      <c r="E4" s="90"/>
      <c r="F4" s="90"/>
      <c r="G4" s="87"/>
      <c r="H4" s="87"/>
    </row>
    <row r="5" spans="1:14" ht="15.75" customHeight="1" thickBot="1">
      <c r="A5" s="87"/>
      <c r="B5" s="42"/>
      <c r="E5" s="16"/>
      <c r="F5" s="16"/>
      <c r="G5" s="17" t="s">
        <v>29</v>
      </c>
      <c r="H5" s="83"/>
      <c r="J5" s="266"/>
    </row>
    <row r="6" spans="1:14" ht="21.6" customHeight="1">
      <c r="A6" s="87"/>
      <c r="B6" s="267" t="s">
        <v>34</v>
      </c>
      <c r="C6" s="268"/>
      <c r="D6" s="18">
        <f>課題情報!D5</f>
        <v>46478</v>
      </c>
      <c r="E6" s="18">
        <f>D6+365</f>
        <v>46843</v>
      </c>
      <c r="F6" s="18">
        <f>E6+365</f>
        <v>47208</v>
      </c>
      <c r="G6" s="19" t="s">
        <v>33</v>
      </c>
      <c r="H6" s="84"/>
      <c r="J6" s="266"/>
    </row>
    <row r="7" spans="1:14" ht="30" customHeight="1" thickBot="1">
      <c r="A7" s="87"/>
      <c r="B7" s="269"/>
      <c r="C7" s="270"/>
      <c r="D7" s="59">
        <f>D23</f>
        <v>0</v>
      </c>
      <c r="E7" s="59">
        <f>E23</f>
        <v>0</v>
      </c>
      <c r="F7" s="59">
        <f>F23</f>
        <v>0</v>
      </c>
      <c r="G7" s="20">
        <f>D7+E7+F7</f>
        <v>0</v>
      </c>
      <c r="H7" s="85"/>
      <c r="I7" s="34">
        <f>VLOOKUP(課題情報!D4,MST!B:D,3,0)</f>
        <v>0</v>
      </c>
    </row>
    <row r="8" spans="1:14" ht="11.45" customHeight="1">
      <c r="A8" s="87"/>
      <c r="B8" s="87"/>
      <c r="C8" s="87"/>
      <c r="D8" s="88"/>
      <c r="E8" s="88"/>
      <c r="F8" s="88"/>
      <c r="G8" s="96"/>
      <c r="H8" s="95"/>
    </row>
    <row r="9" spans="1:14" ht="28.5" customHeight="1">
      <c r="D9" s="99" t="str">
        <f>IFERROR(IF(D7&gt;$I$7,"上限額を超過しています",""),"")</f>
        <v/>
      </c>
      <c r="E9" s="99" t="str">
        <f>IFERROR(IF(E7&gt;$I$7,"上限額を超過しています",""),"")</f>
        <v/>
      </c>
      <c r="F9" s="99" t="str">
        <f>IFERROR(IF(F7&gt;$I$7,"上限額を超過しています",""),"")</f>
        <v/>
      </c>
      <c r="G9" s="72" t="str">
        <f>IF(COUNTIF(D9:F9,"上限額を超過しています")&gt;0,"上限額を超過している年度があります","")</f>
        <v/>
      </c>
      <c r="H9" s="71"/>
    </row>
    <row r="10" spans="1:14" ht="17.25" customHeight="1">
      <c r="B10" s="14" t="s">
        <v>62</v>
      </c>
    </row>
    <row r="11" spans="1:14" ht="11.25" customHeight="1">
      <c r="A11" s="87"/>
      <c r="B11" s="82"/>
      <c r="C11" s="87"/>
      <c r="D11" s="90"/>
      <c r="E11" s="90"/>
      <c r="F11" s="90"/>
      <c r="G11" s="87"/>
      <c r="H11" s="87"/>
    </row>
    <row r="12" spans="1:14" ht="17.25" customHeight="1" thickBot="1">
      <c r="A12" s="87"/>
      <c r="B12" s="43"/>
      <c r="G12" s="17" t="s">
        <v>29</v>
      </c>
      <c r="H12" s="83"/>
    </row>
    <row r="13" spans="1:14" ht="18" customHeight="1">
      <c r="A13" s="87"/>
      <c r="B13" s="273" t="s">
        <v>9</v>
      </c>
      <c r="C13" s="274"/>
      <c r="D13" s="18">
        <f>$D$6</f>
        <v>46478</v>
      </c>
      <c r="E13" s="18">
        <f>$E$6</f>
        <v>46843</v>
      </c>
      <c r="F13" s="18">
        <f>$F$6</f>
        <v>47208</v>
      </c>
      <c r="G13" s="35" t="s">
        <v>32</v>
      </c>
      <c r="H13" s="84"/>
    </row>
    <row r="14" spans="1:14" ht="18" customHeight="1">
      <c r="A14" s="87"/>
      <c r="B14" s="21" t="s">
        <v>22</v>
      </c>
      <c r="C14" s="22" t="s">
        <v>10</v>
      </c>
      <c r="D14" s="54">
        <f>'【SⅡ-14】経費内訳'!D8</f>
        <v>0</v>
      </c>
      <c r="E14" s="54">
        <f>'【SⅡ-14】経費内訳'!G8</f>
        <v>0</v>
      </c>
      <c r="F14" s="54">
        <f>'【SⅡ-14】経費内訳'!J8</f>
        <v>0</v>
      </c>
      <c r="G14" s="23">
        <f t="shared" ref="G14:G21" si="0">D14+E14+F14</f>
        <v>0</v>
      </c>
      <c r="H14" s="91"/>
    </row>
    <row r="15" spans="1:14" ht="18" customHeight="1">
      <c r="A15" s="87"/>
      <c r="B15" s="24"/>
      <c r="C15" s="25" t="s">
        <v>11</v>
      </c>
      <c r="D15" s="56">
        <f>'【SⅡ-14】経費内訳'!D12</f>
        <v>0</v>
      </c>
      <c r="E15" s="56">
        <f>'【SⅡ-14】経費内訳'!G12</f>
        <v>0</v>
      </c>
      <c r="F15" s="56">
        <f>'【SⅡ-14】経費内訳'!J12</f>
        <v>0</v>
      </c>
      <c r="G15" s="26">
        <f t="shared" si="0"/>
        <v>0</v>
      </c>
      <c r="H15" s="91"/>
    </row>
    <row r="16" spans="1:14" s="14" customFormat="1" ht="18" customHeight="1">
      <c r="A16" s="82"/>
      <c r="B16" s="27" t="s">
        <v>23</v>
      </c>
      <c r="C16" s="28"/>
      <c r="D16" s="55">
        <f>'【SⅡ-14】経費内訳'!D16</f>
        <v>0</v>
      </c>
      <c r="E16" s="55">
        <f>'【SⅡ-14】経費内訳'!G16</f>
        <v>0</v>
      </c>
      <c r="F16" s="55">
        <f>'【SⅡ-14】経費内訳'!J16</f>
        <v>0</v>
      </c>
      <c r="G16" s="29">
        <f t="shared" si="0"/>
        <v>0</v>
      </c>
      <c r="H16" s="91"/>
      <c r="N16" s="116"/>
    </row>
    <row r="17" spans="1:14" s="14" customFormat="1" ht="18" customHeight="1">
      <c r="A17" s="82"/>
      <c r="B17" s="27" t="s">
        <v>24</v>
      </c>
      <c r="C17" s="28"/>
      <c r="D17" s="55">
        <f>'【SⅡ-14】経費内訳'!D25</f>
        <v>0</v>
      </c>
      <c r="E17" s="55">
        <f>'【SⅡ-14】経費内訳'!G25</f>
        <v>0</v>
      </c>
      <c r="F17" s="55">
        <f>'【SⅡ-14】経費内訳'!J25</f>
        <v>0</v>
      </c>
      <c r="G17" s="29">
        <f t="shared" si="0"/>
        <v>0</v>
      </c>
      <c r="H17" s="91"/>
      <c r="N17" s="116"/>
    </row>
    <row r="18" spans="1:14" ht="18" customHeight="1">
      <c r="A18" s="87"/>
      <c r="B18" s="30" t="s">
        <v>25</v>
      </c>
      <c r="C18" s="22" t="s">
        <v>15</v>
      </c>
      <c r="D18" s="54">
        <f>'【SⅡ-14】経費内訳'!D31</f>
        <v>0</v>
      </c>
      <c r="E18" s="54">
        <f>'【SⅡ-14】経費内訳'!G31</f>
        <v>0</v>
      </c>
      <c r="F18" s="54">
        <f>'【SⅡ-14】経費内訳'!J31</f>
        <v>0</v>
      </c>
      <c r="G18" s="23">
        <f t="shared" si="0"/>
        <v>0</v>
      </c>
      <c r="H18" s="91"/>
    </row>
    <row r="19" spans="1:14" ht="18" customHeight="1" thickBot="1">
      <c r="A19" s="87"/>
      <c r="B19" s="31"/>
      <c r="C19" s="32" t="s">
        <v>31</v>
      </c>
      <c r="D19" s="53">
        <f>'【SⅡ-14】経費内訳'!D30-'【SⅡ-14】経費内訳'!D31</f>
        <v>0</v>
      </c>
      <c r="E19" s="53">
        <f>'【SⅡ-14】経費内訳'!G30-'【SⅡ-14】経費内訳'!G31</f>
        <v>0</v>
      </c>
      <c r="F19" s="53">
        <f>'【SⅡ-14】経費内訳'!J30-'【SⅡ-14】経費内訳'!J31</f>
        <v>0</v>
      </c>
      <c r="G19" s="33">
        <f t="shared" si="0"/>
        <v>0</v>
      </c>
      <c r="H19" s="91"/>
    </row>
    <row r="20" spans="1:14" ht="30" customHeight="1" thickTop="1" thickBot="1">
      <c r="A20" s="87"/>
      <c r="B20" s="250" t="s">
        <v>30</v>
      </c>
      <c r="C20" s="251"/>
      <c r="D20" s="52">
        <f>'【SⅡ-14】経費内訳'!D50</f>
        <v>0</v>
      </c>
      <c r="E20" s="52">
        <f>'【SⅡ-14】経費内訳'!G50</f>
        <v>0</v>
      </c>
      <c r="F20" s="52">
        <f>'【SⅡ-14】経費内訳'!J50</f>
        <v>0</v>
      </c>
      <c r="G20" s="44">
        <f t="shared" si="0"/>
        <v>0</v>
      </c>
      <c r="H20" s="92"/>
    </row>
    <row r="21" spans="1:14" ht="15.6" customHeight="1" thickTop="1">
      <c r="A21" s="87"/>
      <c r="B21" s="250" t="s">
        <v>43</v>
      </c>
      <c r="C21" s="251"/>
      <c r="D21" s="271">
        <f>'【SⅡ-14】経費内訳'!D51</f>
        <v>0</v>
      </c>
      <c r="E21" s="271">
        <f>'【SⅡ-14】経費内訳'!G51</f>
        <v>0</v>
      </c>
      <c r="F21" s="271">
        <f>'【SⅡ-14】経費内訳'!J51</f>
        <v>0</v>
      </c>
      <c r="G21" s="277">
        <f t="shared" si="0"/>
        <v>0</v>
      </c>
      <c r="H21" s="92"/>
    </row>
    <row r="22" spans="1:14" ht="15.6" customHeight="1" thickBot="1">
      <c r="A22" s="87"/>
      <c r="B22" s="275" t="s">
        <v>80</v>
      </c>
      <c r="C22" s="276"/>
      <c r="D22" s="272"/>
      <c r="E22" s="272"/>
      <c r="F22" s="272"/>
      <c r="G22" s="278"/>
      <c r="H22" s="92"/>
    </row>
    <row r="23" spans="1:14" ht="30" customHeight="1" thickTop="1" thickBot="1">
      <c r="A23" s="87"/>
      <c r="B23" s="248" t="s">
        <v>102</v>
      </c>
      <c r="C23" s="249"/>
      <c r="D23" s="58">
        <f>'【SⅡ-14】経費内訳'!D53</f>
        <v>0</v>
      </c>
      <c r="E23" s="58">
        <f>'【SⅡ-14】経費内訳'!G53</f>
        <v>0</v>
      </c>
      <c r="F23" s="58">
        <f>'【SⅡ-14】経費内訳'!J53</f>
        <v>0</v>
      </c>
      <c r="G23" s="63">
        <f>D23+E23+F23</f>
        <v>0</v>
      </c>
      <c r="H23" s="92"/>
    </row>
    <row r="24" spans="1:14" ht="11.45" customHeight="1">
      <c r="A24" s="87"/>
      <c r="B24" s="94"/>
      <c r="C24" s="93"/>
      <c r="D24" s="85"/>
      <c r="E24" s="85"/>
      <c r="F24" s="85"/>
      <c r="G24" s="92"/>
      <c r="H24" s="92"/>
    </row>
    <row r="25" spans="1:14" ht="15.75" hidden="1"/>
    <row r="26" spans="1:14" ht="15.75" hidden="1"/>
    <row r="27" spans="1:14" ht="15.75" hidden="1"/>
    <row r="28" spans="1:14" ht="15.75" hidden="1"/>
    <row r="29" spans="1:14" ht="15.75" hidden="1"/>
    <row r="30" spans="1:14" ht="15.75" hidden="1"/>
    <row r="31" spans="1:14" ht="15.75" hidden="1"/>
    <row r="32" spans="1:14" ht="15.75" hidden="1"/>
    <row r="33" ht="15.75" hidden="1"/>
    <row r="34" ht="16.149999999999999" hidden="1" customHeight="1"/>
    <row r="35" ht="16.149999999999999" hidden="1" customHeight="1"/>
    <row r="36" ht="16.149999999999999" hidden="1" customHeight="1"/>
    <row r="37" ht="15.75" hidden="1"/>
    <row r="38" ht="15.75" hidden="1"/>
    <row r="39" ht="15.75" hidden="1"/>
    <row r="40" ht="15.75" hidden="1"/>
    <row r="41" ht="15.75" hidden="1"/>
    <row r="42" ht="15.75" hidden="1"/>
    <row r="43" ht="15.75" hidden="1"/>
    <row r="44" ht="15.75" hidden="1"/>
    <row r="45" ht="15.75" hidden="1"/>
    <row r="46" ht="15.75" hidden="1"/>
    <row r="47" ht="15.75" hidden="1"/>
    <row r="48" ht="15.75" hidden="1"/>
    <row r="49" ht="15.75" hidden="1"/>
    <row r="50" ht="15.75" hidden="1"/>
    <row r="51" ht="15.75" hidden="1"/>
    <row r="52" ht="15.75" hidden="1"/>
    <row r="53" ht="15.75" hidden="1"/>
    <row r="54" ht="15.75" hidden="1"/>
    <row r="55" ht="15.75" hidden="1"/>
    <row r="56" ht="15.75" hidden="1"/>
    <row r="57" ht="15.75" hidden="1"/>
    <row r="58" ht="15.75" hidden="1"/>
    <row r="59" ht="15.75" hidden="1"/>
    <row r="60" ht="15.75" hidden="1"/>
    <row r="61" ht="15.75" hidden="1"/>
    <row r="62" ht="15.75" hidden="1"/>
    <row r="63" ht="15.75" hidden="1"/>
    <row r="64" ht="15.75" hidden="1"/>
    <row r="65" ht="15.75" hidden="1"/>
    <row r="66" ht="15.75" hidden="1"/>
    <row r="67" ht="15.75" hidden="1"/>
    <row r="68" ht="15.75" hidden="1"/>
    <row r="69" ht="15.75" hidden="1"/>
    <row r="70" ht="15.75" hidden="1"/>
    <row r="71" ht="15.75" hidden="1"/>
    <row r="72" ht="15.75" hidden="1"/>
    <row r="73" ht="15.75" hidden="1"/>
    <row r="74" ht="15.75" hidden="1"/>
    <row r="75" ht="15.75" hidden="1"/>
    <row r="76" ht="15.75" hidden="1"/>
    <row r="77" ht="15.75" hidden="1"/>
    <row r="78" ht="15.75" hidden="1"/>
    <row r="79" ht="15.75" hidden="1"/>
    <row r="80" ht="15.75" hidden="1"/>
    <row r="81" ht="15.75" hidden="1"/>
    <row r="82" ht="15.75" hidden="1"/>
    <row r="83" ht="15.75" hidden="1"/>
    <row r="84" ht="15.75" hidden="1"/>
    <row r="85" ht="15.75" hidden="1"/>
    <row r="86" ht="15.75" hidden="1"/>
    <row r="87" ht="15.75" hidden="1"/>
    <row r="88" ht="15.75" hidden="1"/>
    <row r="89" ht="15.75" hidden="1"/>
    <row r="90" ht="15.75" hidden="1"/>
    <row r="91" ht="15.75" hidden="1"/>
    <row r="92" ht="15.75" hidden="1"/>
    <row r="93" ht="15.75" hidden="1"/>
  </sheetData>
  <sheetProtection algorithmName="SHA-512" hashValue="OuNPm51SlLgakIigw6sv0/bJyoSSmQtL5N1mEI+QWBBRL5ZWUu3LFqW+MGaC5kzrLLVMRp9UCUkkWXhBlIfiEQ==" saltValue="KGYGZuCa+k5OlLWJ9o1m3g==" spinCount="100000" sheet="1" objects="1" scenarios="1"/>
  <mergeCells count="11">
    <mergeCell ref="B22:C22"/>
    <mergeCell ref="B23:C23"/>
    <mergeCell ref="G21:G22"/>
    <mergeCell ref="J5:J6"/>
    <mergeCell ref="B6:C7"/>
    <mergeCell ref="B13:C13"/>
    <mergeCell ref="B20:C20"/>
    <mergeCell ref="B21:C21"/>
    <mergeCell ref="D21:D22"/>
    <mergeCell ref="E21:E22"/>
    <mergeCell ref="F21:F22"/>
  </mergeCells>
  <phoneticPr fontId="1"/>
  <conditionalFormatting sqref="D7:F7">
    <cfRule type="cellIs" dxfId="7" priority="29" operator="greaterThan">
      <formula>$I$7</formula>
    </cfRule>
  </conditionalFormatting>
  <conditionalFormatting sqref="G7:H7">
    <cfRule type="expression" dxfId="6" priority="31">
      <formula>IF(COUNTIF(D8:F8,"上限額を超過しています")&gt;0,TRUE,FALSE)</formula>
    </cfRule>
  </conditionalFormatting>
  <pageMargins left="0.59055118110236227" right="0.59055118110236227" top="0.39370078740157483" bottom="0.39370078740157483"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C681B-A6CB-499B-82B3-57069FA841CB}">
  <dimension ref="A1:Z58"/>
  <sheetViews>
    <sheetView showGridLines="0" zoomScale="90" zoomScaleNormal="90" zoomScaleSheetLayoutView="100" workbookViewId="0"/>
  </sheetViews>
  <sheetFormatPr defaultColWidth="0" defaultRowHeight="0" customHeight="1" zeroHeight="1"/>
  <cols>
    <col min="1" max="1" width="1.77734375" style="15" customWidth="1"/>
    <col min="2" max="2" width="2.88671875" style="15" customWidth="1"/>
    <col min="3" max="3" width="13.21875" style="15" customWidth="1"/>
    <col min="4" max="4" width="7.33203125" style="57" customWidth="1"/>
    <col min="5" max="5" width="6.44140625" style="57" customWidth="1"/>
    <col min="6" max="6" width="13.77734375" style="15" customWidth="1"/>
    <col min="7" max="7" width="7.33203125" style="57" customWidth="1"/>
    <col min="8" max="8" width="6.44140625" style="57" customWidth="1"/>
    <col min="9" max="9" width="13.77734375" style="15" customWidth="1"/>
    <col min="10" max="10" width="7.33203125" style="57" customWidth="1"/>
    <col min="11" max="11" width="6.44140625" style="57" customWidth="1"/>
    <col min="12" max="12" width="13.77734375" style="15" customWidth="1"/>
    <col min="13" max="14" width="1.77734375" style="15" customWidth="1"/>
    <col min="15" max="15" width="44.21875" style="15" customWidth="1"/>
    <col min="16" max="19" width="0" style="15" hidden="1" customWidth="1"/>
    <col min="20" max="20" width="0" style="114" hidden="1" customWidth="1"/>
    <col min="21" max="26" width="0" style="15" hidden="1" customWidth="1"/>
    <col min="27" max="16384" width="8.77734375" style="15" hidden="1"/>
  </cols>
  <sheetData>
    <row r="1" spans="1:20" ht="17.45" customHeight="1">
      <c r="A1" s="113" t="s">
        <v>72</v>
      </c>
      <c r="B1" s="113"/>
      <c r="C1" s="113"/>
      <c r="D1" s="113"/>
      <c r="E1" s="113"/>
      <c r="F1" s="113"/>
      <c r="G1" s="113"/>
      <c r="H1" s="113"/>
      <c r="I1" s="113"/>
      <c r="J1" s="113"/>
      <c r="K1" s="113"/>
      <c r="L1" s="113"/>
      <c r="M1" s="178"/>
    </row>
    <row r="2" spans="1:20" ht="15.75">
      <c r="B2" s="117" t="s">
        <v>39</v>
      </c>
      <c r="C2" s="118"/>
    </row>
    <row r="3" spans="1:20" ht="11.45" customHeight="1">
      <c r="A3" s="87"/>
      <c r="B3" s="119"/>
      <c r="C3" s="120"/>
      <c r="D3" s="90"/>
      <c r="E3" s="90"/>
      <c r="F3" s="87"/>
      <c r="G3" s="90"/>
      <c r="H3" s="90"/>
      <c r="I3" s="87"/>
      <c r="J3" s="90"/>
      <c r="K3" s="90"/>
      <c r="L3" s="87"/>
      <c r="M3" s="87"/>
    </row>
    <row r="4" spans="1:20" ht="19.5" customHeight="1" thickBot="1">
      <c r="A4" s="87"/>
      <c r="B4" s="252"/>
      <c r="C4" s="252"/>
      <c r="D4" s="253"/>
      <c r="E4" s="253"/>
      <c r="F4" s="253"/>
      <c r="J4" s="254" t="s">
        <v>29</v>
      </c>
      <c r="K4" s="254"/>
      <c r="L4" s="254"/>
      <c r="M4" s="122"/>
      <c r="N4" s="121"/>
      <c r="O4" s="123"/>
    </row>
    <row r="5" spans="1:20" ht="15.75">
      <c r="A5" s="87"/>
      <c r="B5" s="255"/>
      <c r="C5" s="256"/>
      <c r="D5" s="257">
        <f>'【SⅡ-14】経費サマリ'!$D$6</f>
        <v>46478</v>
      </c>
      <c r="E5" s="257"/>
      <c r="F5" s="257"/>
      <c r="G5" s="257">
        <f>'【SⅡ-14】経費サマリ'!$E$6</f>
        <v>46843</v>
      </c>
      <c r="H5" s="257"/>
      <c r="I5" s="258"/>
      <c r="J5" s="257">
        <f>'【SⅡ-14】経費サマリ'!$F$6</f>
        <v>47208</v>
      </c>
      <c r="K5" s="259"/>
      <c r="L5" s="260"/>
      <c r="M5" s="84"/>
      <c r="N5" s="124"/>
    </row>
    <row r="6" spans="1:20" ht="15.75">
      <c r="A6" s="87"/>
      <c r="B6" s="261" t="s">
        <v>9</v>
      </c>
      <c r="C6" s="262"/>
      <c r="D6" s="125" t="s">
        <v>103</v>
      </c>
      <c r="E6" s="126" t="s">
        <v>26</v>
      </c>
      <c r="F6" s="127" t="s">
        <v>27</v>
      </c>
      <c r="G6" s="125" t="s">
        <v>103</v>
      </c>
      <c r="H6" s="126" t="s">
        <v>26</v>
      </c>
      <c r="I6" s="127" t="s">
        <v>27</v>
      </c>
      <c r="J6" s="125" t="s">
        <v>103</v>
      </c>
      <c r="K6" s="126" t="s">
        <v>26</v>
      </c>
      <c r="L6" s="128" t="s">
        <v>27</v>
      </c>
      <c r="M6" s="130"/>
      <c r="N6" s="131"/>
    </row>
    <row r="7" spans="1:20" s="14" customFormat="1" ht="15.75">
      <c r="A7" s="82"/>
      <c r="B7" s="263" t="s">
        <v>22</v>
      </c>
      <c r="C7" s="264"/>
      <c r="D7" s="286">
        <f>SUM(D8:D15)</f>
        <v>0</v>
      </c>
      <c r="E7" s="287"/>
      <c r="F7" s="288"/>
      <c r="G7" s="286">
        <f>SUM(G8:G15)</f>
        <v>0</v>
      </c>
      <c r="H7" s="287"/>
      <c r="I7" s="288"/>
      <c r="J7" s="286">
        <f>SUM(J8:J15)</f>
        <v>0</v>
      </c>
      <c r="K7" s="287"/>
      <c r="L7" s="289"/>
      <c r="M7" s="82"/>
      <c r="T7" s="116"/>
    </row>
    <row r="8" spans="1:20" ht="15.75">
      <c r="A8" s="87"/>
      <c r="B8" s="134"/>
      <c r="C8" s="192" t="s">
        <v>10</v>
      </c>
      <c r="D8" s="290">
        <f>SUM(E8:E11)</f>
        <v>0</v>
      </c>
      <c r="E8" s="291"/>
      <c r="F8" s="292"/>
      <c r="G8" s="290">
        <f>SUM(H8:H11)</f>
        <v>0</v>
      </c>
      <c r="H8" s="291"/>
      <c r="I8" s="292"/>
      <c r="J8" s="290">
        <f>SUM(K8:K11)</f>
        <v>0</v>
      </c>
      <c r="K8" s="291"/>
      <c r="L8" s="293"/>
      <c r="M8" s="87"/>
    </row>
    <row r="9" spans="1:20" ht="15.75">
      <c r="A9" s="87"/>
      <c r="B9" s="134"/>
      <c r="C9" s="138"/>
      <c r="D9" s="294"/>
      <c r="E9" s="295"/>
      <c r="F9" s="296"/>
      <c r="G9" s="294"/>
      <c r="H9" s="295"/>
      <c r="I9" s="296"/>
      <c r="J9" s="294"/>
      <c r="K9" s="295"/>
      <c r="L9" s="297"/>
      <c r="M9" s="87"/>
    </row>
    <row r="10" spans="1:20" ht="15.75">
      <c r="A10" s="87"/>
      <c r="B10" s="134"/>
      <c r="C10" s="186" t="s">
        <v>154</v>
      </c>
      <c r="D10" s="294"/>
      <c r="E10" s="295"/>
      <c r="F10" s="296"/>
      <c r="G10" s="294"/>
      <c r="H10" s="295"/>
      <c r="I10" s="296"/>
      <c r="J10" s="294"/>
      <c r="K10" s="295"/>
      <c r="L10" s="297"/>
      <c r="M10" s="87"/>
    </row>
    <row r="11" spans="1:20" ht="15.75">
      <c r="A11" s="87"/>
      <c r="B11" s="134"/>
      <c r="C11" s="187" t="s">
        <v>155</v>
      </c>
      <c r="D11" s="294"/>
      <c r="E11" s="295"/>
      <c r="F11" s="296" t="s">
        <v>82</v>
      </c>
      <c r="G11" s="294"/>
      <c r="H11" s="295"/>
      <c r="I11" s="296" t="s">
        <v>82</v>
      </c>
      <c r="J11" s="294"/>
      <c r="K11" s="295"/>
      <c r="L11" s="297" t="s">
        <v>82</v>
      </c>
      <c r="M11" s="87"/>
    </row>
    <row r="12" spans="1:20" ht="15.75">
      <c r="A12" s="87"/>
      <c r="B12" s="134"/>
      <c r="C12" s="193" t="s">
        <v>11</v>
      </c>
      <c r="D12" s="300">
        <f>SUM(E12:E15)</f>
        <v>0</v>
      </c>
      <c r="E12" s="295"/>
      <c r="F12" s="296"/>
      <c r="G12" s="300">
        <f>SUM(H12:H15)</f>
        <v>0</v>
      </c>
      <c r="H12" s="295"/>
      <c r="I12" s="296"/>
      <c r="J12" s="300">
        <f>SUM(K12:K15)</f>
        <v>0</v>
      </c>
      <c r="K12" s="295"/>
      <c r="L12" s="297"/>
      <c r="M12" s="87"/>
    </row>
    <row r="13" spans="1:20" ht="15.75">
      <c r="A13" s="87"/>
      <c r="B13" s="137"/>
      <c r="C13" s="138"/>
      <c r="D13" s="294"/>
      <c r="E13" s="295"/>
      <c r="F13" s="303"/>
      <c r="G13" s="294"/>
      <c r="H13" s="295"/>
      <c r="I13" s="303"/>
      <c r="J13" s="294"/>
      <c r="K13" s="295"/>
      <c r="L13" s="304"/>
      <c r="M13" s="87"/>
    </row>
    <row r="14" spans="1:20" ht="15.75">
      <c r="A14" s="87"/>
      <c r="B14" s="137"/>
      <c r="C14" s="186" t="s">
        <v>154</v>
      </c>
      <c r="D14" s="294"/>
      <c r="E14" s="295"/>
      <c r="F14" s="303"/>
      <c r="G14" s="294"/>
      <c r="H14" s="295"/>
      <c r="I14" s="303"/>
      <c r="J14" s="294"/>
      <c r="K14" s="295"/>
      <c r="L14" s="304"/>
      <c r="M14" s="87"/>
    </row>
    <row r="15" spans="1:20" ht="15.75">
      <c r="A15" s="87"/>
      <c r="B15" s="144"/>
      <c r="C15" s="187" t="s">
        <v>155</v>
      </c>
      <c r="D15" s="305"/>
      <c r="E15" s="306"/>
      <c r="F15" s="296" t="s">
        <v>82</v>
      </c>
      <c r="G15" s="305"/>
      <c r="H15" s="306"/>
      <c r="I15" s="298" t="s">
        <v>82</v>
      </c>
      <c r="J15" s="305"/>
      <c r="K15" s="306"/>
      <c r="L15" s="299" t="s">
        <v>82</v>
      </c>
      <c r="M15" s="87"/>
    </row>
    <row r="16" spans="1:20" s="14" customFormat="1" ht="15.75">
      <c r="A16" s="82"/>
      <c r="B16" s="263" t="s">
        <v>23</v>
      </c>
      <c r="C16" s="264"/>
      <c r="D16" s="286">
        <f>SUM(D17:D24)</f>
        <v>0</v>
      </c>
      <c r="E16" s="287"/>
      <c r="F16" s="288"/>
      <c r="G16" s="286">
        <f>SUM(G17:G24)</f>
        <v>0</v>
      </c>
      <c r="H16" s="287"/>
      <c r="I16" s="288"/>
      <c r="J16" s="286">
        <f>SUM(J17:J24)</f>
        <v>0</v>
      </c>
      <c r="K16" s="287"/>
      <c r="L16" s="289"/>
      <c r="M16" s="82"/>
      <c r="T16" s="116"/>
    </row>
    <row r="17" spans="1:20" ht="15.75">
      <c r="A17" s="87"/>
      <c r="B17" s="134"/>
      <c r="C17" s="192" t="s">
        <v>12</v>
      </c>
      <c r="D17" s="290">
        <f>SUM(E17:E20)</f>
        <v>0</v>
      </c>
      <c r="E17" s="291"/>
      <c r="F17" s="292"/>
      <c r="G17" s="290">
        <f>SUM(H17:H20)</f>
        <v>0</v>
      </c>
      <c r="H17" s="291"/>
      <c r="I17" s="292"/>
      <c r="J17" s="290">
        <f>SUM(K17:K20)</f>
        <v>0</v>
      </c>
      <c r="K17" s="291"/>
      <c r="L17" s="293"/>
      <c r="M17" s="87"/>
    </row>
    <row r="18" spans="1:20" ht="15.75">
      <c r="A18" s="87"/>
      <c r="B18" s="134"/>
      <c r="C18" s="138"/>
      <c r="D18" s="294"/>
      <c r="E18" s="295"/>
      <c r="F18" s="296"/>
      <c r="G18" s="294"/>
      <c r="H18" s="295"/>
      <c r="I18" s="296"/>
      <c r="J18" s="294"/>
      <c r="K18" s="295"/>
      <c r="L18" s="297"/>
      <c r="M18" s="87"/>
    </row>
    <row r="19" spans="1:20" ht="15.75">
      <c r="A19" s="87"/>
      <c r="B19" s="134"/>
      <c r="C19" s="186" t="s">
        <v>154</v>
      </c>
      <c r="D19" s="294"/>
      <c r="E19" s="295"/>
      <c r="F19" s="296"/>
      <c r="G19" s="294"/>
      <c r="H19" s="295"/>
      <c r="I19" s="296"/>
      <c r="J19" s="294"/>
      <c r="K19" s="295"/>
      <c r="L19" s="297"/>
      <c r="M19" s="87"/>
    </row>
    <row r="20" spans="1:20" ht="15.75">
      <c r="A20" s="87"/>
      <c r="B20" s="134"/>
      <c r="C20" s="187" t="s">
        <v>155</v>
      </c>
      <c r="D20" s="294"/>
      <c r="E20" s="295"/>
      <c r="F20" s="296" t="s">
        <v>82</v>
      </c>
      <c r="G20" s="294"/>
      <c r="H20" s="295"/>
      <c r="I20" s="296" t="s">
        <v>82</v>
      </c>
      <c r="J20" s="294"/>
      <c r="K20" s="295"/>
      <c r="L20" s="297" t="s">
        <v>82</v>
      </c>
      <c r="M20" s="87"/>
    </row>
    <row r="21" spans="1:20" ht="15.75">
      <c r="A21" s="87"/>
      <c r="B21" s="134"/>
      <c r="C21" s="193" t="s">
        <v>13</v>
      </c>
      <c r="D21" s="300">
        <f>SUM(E21:E24)</f>
        <v>0</v>
      </c>
      <c r="E21" s="295"/>
      <c r="F21" s="296"/>
      <c r="G21" s="300">
        <f>SUM(H21:H24)</f>
        <v>0</v>
      </c>
      <c r="H21" s="295"/>
      <c r="I21" s="296"/>
      <c r="J21" s="300">
        <f>SUM(K21:K24)</f>
        <v>0</v>
      </c>
      <c r="K21" s="295"/>
      <c r="L21" s="297"/>
      <c r="M21" s="87"/>
    </row>
    <row r="22" spans="1:20" ht="15.75">
      <c r="A22" s="87"/>
      <c r="B22" s="137"/>
      <c r="C22" s="138"/>
      <c r="D22" s="294"/>
      <c r="E22" s="295"/>
      <c r="F22" s="303"/>
      <c r="G22" s="294"/>
      <c r="H22" s="295"/>
      <c r="I22" s="303"/>
      <c r="J22" s="294"/>
      <c r="K22" s="295"/>
      <c r="L22" s="304"/>
      <c r="M22" s="87"/>
    </row>
    <row r="23" spans="1:20" ht="15.75">
      <c r="A23" s="87"/>
      <c r="B23" s="137"/>
      <c r="C23" s="186" t="s">
        <v>154</v>
      </c>
      <c r="D23" s="294"/>
      <c r="E23" s="295"/>
      <c r="F23" s="303"/>
      <c r="G23" s="294"/>
      <c r="H23" s="295"/>
      <c r="I23" s="303"/>
      <c r="J23" s="294"/>
      <c r="K23" s="295"/>
      <c r="L23" s="304"/>
      <c r="M23" s="87"/>
    </row>
    <row r="24" spans="1:20" ht="15.75">
      <c r="A24" s="87"/>
      <c r="B24" s="144"/>
      <c r="C24" s="187" t="s">
        <v>155</v>
      </c>
      <c r="D24" s="305"/>
      <c r="E24" s="306"/>
      <c r="F24" s="296" t="s">
        <v>82</v>
      </c>
      <c r="G24" s="305"/>
      <c r="H24" s="306"/>
      <c r="I24" s="298" t="s">
        <v>82</v>
      </c>
      <c r="J24" s="305"/>
      <c r="K24" s="306"/>
      <c r="L24" s="299" t="s">
        <v>82</v>
      </c>
      <c r="M24" s="87"/>
    </row>
    <row r="25" spans="1:20" s="14" customFormat="1" ht="15.75">
      <c r="A25" s="82"/>
      <c r="B25" s="263" t="s">
        <v>24</v>
      </c>
      <c r="C25" s="264"/>
      <c r="D25" s="286">
        <f>D26</f>
        <v>0</v>
      </c>
      <c r="E25" s="287"/>
      <c r="F25" s="288"/>
      <c r="G25" s="286">
        <f>G26</f>
        <v>0</v>
      </c>
      <c r="H25" s="287"/>
      <c r="I25" s="288"/>
      <c r="J25" s="286">
        <f>J26</f>
        <v>0</v>
      </c>
      <c r="K25" s="287"/>
      <c r="L25" s="289"/>
      <c r="M25" s="82"/>
      <c r="T25" s="116"/>
    </row>
    <row r="26" spans="1:20" ht="15.75">
      <c r="A26" s="87"/>
      <c r="B26" s="134"/>
      <c r="C26" s="192" t="s">
        <v>14</v>
      </c>
      <c r="D26" s="290">
        <f>SUM(E26:E29)</f>
        <v>0</v>
      </c>
      <c r="E26" s="291"/>
      <c r="F26" s="307"/>
      <c r="G26" s="290">
        <f>SUM(H26:H29)</f>
        <v>0</v>
      </c>
      <c r="H26" s="291"/>
      <c r="I26" s="307"/>
      <c r="J26" s="290">
        <f>SUM(K26:K29)</f>
        <v>0</v>
      </c>
      <c r="K26" s="291"/>
      <c r="L26" s="308"/>
      <c r="M26" s="87"/>
    </row>
    <row r="27" spans="1:20" ht="15.75">
      <c r="A27" s="87"/>
      <c r="B27" s="137"/>
      <c r="C27" s="138"/>
      <c r="D27" s="294"/>
      <c r="E27" s="295"/>
      <c r="F27" s="301"/>
      <c r="G27" s="294"/>
      <c r="H27" s="295"/>
      <c r="I27" s="301"/>
      <c r="J27" s="294"/>
      <c r="K27" s="295"/>
      <c r="L27" s="302"/>
      <c r="M27" s="87"/>
    </row>
    <row r="28" spans="1:20" ht="15.75">
      <c r="A28" s="87"/>
      <c r="B28" s="137"/>
      <c r="C28" s="186" t="s">
        <v>154</v>
      </c>
      <c r="D28" s="294"/>
      <c r="E28" s="295"/>
      <c r="F28" s="303"/>
      <c r="G28" s="294"/>
      <c r="H28" s="295"/>
      <c r="I28" s="303"/>
      <c r="J28" s="294"/>
      <c r="K28" s="295"/>
      <c r="L28" s="304"/>
      <c r="M28" s="87"/>
    </row>
    <row r="29" spans="1:20" ht="15.75">
      <c r="A29" s="87"/>
      <c r="B29" s="144"/>
      <c r="C29" s="187" t="s">
        <v>155</v>
      </c>
      <c r="D29" s="305"/>
      <c r="E29" s="306"/>
      <c r="F29" s="296" t="s">
        <v>82</v>
      </c>
      <c r="G29" s="305"/>
      <c r="H29" s="306"/>
      <c r="I29" s="298" t="s">
        <v>82</v>
      </c>
      <c r="J29" s="305"/>
      <c r="K29" s="306"/>
      <c r="L29" s="299" t="s">
        <v>82</v>
      </c>
      <c r="M29" s="87"/>
    </row>
    <row r="30" spans="1:20" s="14" customFormat="1" ht="15.75">
      <c r="A30" s="82"/>
      <c r="B30" s="263" t="s">
        <v>25</v>
      </c>
      <c r="C30" s="264"/>
      <c r="D30" s="286">
        <f>SUM(D31:D49)</f>
        <v>0</v>
      </c>
      <c r="E30" s="287"/>
      <c r="F30" s="288"/>
      <c r="G30" s="286">
        <f>SUM(G31:G49)</f>
        <v>0</v>
      </c>
      <c r="H30" s="287"/>
      <c r="I30" s="288"/>
      <c r="J30" s="286">
        <f>SUM(J31:J49)</f>
        <v>0</v>
      </c>
      <c r="K30" s="287"/>
      <c r="L30" s="289"/>
      <c r="M30" s="82"/>
      <c r="T30" s="116"/>
    </row>
    <row r="31" spans="1:20" ht="15.75">
      <c r="A31" s="87"/>
      <c r="B31" s="134"/>
      <c r="C31" s="192" t="s">
        <v>36</v>
      </c>
      <c r="D31" s="290">
        <f>SUM(E31:E34)</f>
        <v>0</v>
      </c>
      <c r="E31" s="331"/>
      <c r="F31" s="292"/>
      <c r="G31" s="290">
        <f>SUM(H31:H34)</f>
        <v>0</v>
      </c>
      <c r="H31" s="331"/>
      <c r="I31" s="292"/>
      <c r="J31" s="290">
        <f>SUM(K31:K34)</f>
        <v>0</v>
      </c>
      <c r="K31" s="331"/>
      <c r="L31" s="293"/>
      <c r="M31" s="87"/>
    </row>
    <row r="32" spans="1:20" ht="15.75">
      <c r="A32" s="87"/>
      <c r="B32" s="134"/>
      <c r="C32" s="138"/>
      <c r="D32" s="294"/>
      <c r="E32" s="332"/>
      <c r="F32" s="303"/>
      <c r="G32" s="294"/>
      <c r="H32" s="332"/>
      <c r="I32" s="303"/>
      <c r="J32" s="294"/>
      <c r="K32" s="332"/>
      <c r="L32" s="304"/>
      <c r="M32" s="87"/>
    </row>
    <row r="33" spans="1:13" ht="15.75">
      <c r="A33" s="87"/>
      <c r="B33" s="134"/>
      <c r="C33" s="186" t="s">
        <v>154</v>
      </c>
      <c r="D33" s="294"/>
      <c r="E33" s="332"/>
      <c r="F33" s="303"/>
      <c r="G33" s="294"/>
      <c r="H33" s="332"/>
      <c r="I33" s="303"/>
      <c r="J33" s="294"/>
      <c r="K33" s="332"/>
      <c r="L33" s="304"/>
      <c r="M33" s="87"/>
    </row>
    <row r="34" spans="1:13" ht="15.75">
      <c r="A34" s="87"/>
      <c r="B34" s="134"/>
      <c r="C34" s="187" t="s">
        <v>155</v>
      </c>
      <c r="D34" s="309"/>
      <c r="E34" s="332"/>
      <c r="F34" s="296" t="s">
        <v>82</v>
      </c>
      <c r="G34" s="309"/>
      <c r="H34" s="332"/>
      <c r="I34" s="303" t="s">
        <v>82</v>
      </c>
      <c r="J34" s="309"/>
      <c r="K34" s="332"/>
      <c r="L34" s="304" t="s">
        <v>82</v>
      </c>
      <c r="M34" s="87"/>
    </row>
    <row r="35" spans="1:13" ht="15.75">
      <c r="A35" s="87"/>
      <c r="B35" s="134"/>
      <c r="C35" s="193" t="s">
        <v>16</v>
      </c>
      <c r="D35" s="300">
        <f>SUM(E35:E37)</f>
        <v>0</v>
      </c>
      <c r="E35" s="332"/>
      <c r="F35" s="303"/>
      <c r="G35" s="300">
        <f>SUM(H35:H37)</f>
        <v>0</v>
      </c>
      <c r="H35" s="332"/>
      <c r="I35" s="303"/>
      <c r="J35" s="300">
        <f>SUM(K35:K37)</f>
        <v>0</v>
      </c>
      <c r="K35" s="332"/>
      <c r="L35" s="304"/>
      <c r="M35" s="87"/>
    </row>
    <row r="36" spans="1:13" ht="15.75">
      <c r="A36" s="87"/>
      <c r="B36" s="134"/>
      <c r="C36" s="186" t="s">
        <v>154</v>
      </c>
      <c r="D36" s="294"/>
      <c r="E36" s="332"/>
      <c r="F36" s="303"/>
      <c r="G36" s="294"/>
      <c r="H36" s="332"/>
      <c r="I36" s="303"/>
      <c r="J36" s="294"/>
      <c r="K36" s="332"/>
      <c r="L36" s="304"/>
      <c r="M36" s="87"/>
    </row>
    <row r="37" spans="1:13" ht="15.75">
      <c r="A37" s="87"/>
      <c r="B37" s="134"/>
      <c r="C37" s="187" t="s">
        <v>155</v>
      </c>
      <c r="D37" s="309"/>
      <c r="E37" s="332"/>
      <c r="F37" s="296" t="s">
        <v>82</v>
      </c>
      <c r="G37" s="309"/>
      <c r="H37" s="332"/>
      <c r="I37" s="303" t="s">
        <v>82</v>
      </c>
      <c r="J37" s="309"/>
      <c r="K37" s="332"/>
      <c r="L37" s="304" t="s">
        <v>82</v>
      </c>
      <c r="M37" s="87"/>
    </row>
    <row r="38" spans="1:13" ht="15.75">
      <c r="A38" s="87"/>
      <c r="B38" s="134"/>
      <c r="C38" s="193" t="s">
        <v>17</v>
      </c>
      <c r="D38" s="300">
        <f>SUM(E38:E40)</f>
        <v>0</v>
      </c>
      <c r="E38" s="332"/>
      <c r="F38" s="303"/>
      <c r="G38" s="300">
        <f>SUM(H38:H40)</f>
        <v>0</v>
      </c>
      <c r="H38" s="332"/>
      <c r="I38" s="303"/>
      <c r="J38" s="300">
        <f>SUM(K38:K40)</f>
        <v>0</v>
      </c>
      <c r="K38" s="332"/>
      <c r="L38" s="304"/>
      <c r="M38" s="87"/>
    </row>
    <row r="39" spans="1:13" ht="15.75">
      <c r="A39" s="87"/>
      <c r="B39" s="134"/>
      <c r="C39" s="186" t="s">
        <v>154</v>
      </c>
      <c r="D39" s="294"/>
      <c r="E39" s="332"/>
      <c r="F39" s="303"/>
      <c r="G39" s="294"/>
      <c r="H39" s="332"/>
      <c r="I39" s="303"/>
      <c r="J39" s="294"/>
      <c r="K39" s="332"/>
      <c r="L39" s="304"/>
      <c r="M39" s="87"/>
    </row>
    <row r="40" spans="1:13" ht="15.75">
      <c r="A40" s="87"/>
      <c r="B40" s="134"/>
      <c r="C40" s="187" t="s">
        <v>155</v>
      </c>
      <c r="D40" s="309"/>
      <c r="E40" s="332"/>
      <c r="F40" s="303" t="s">
        <v>82</v>
      </c>
      <c r="G40" s="309"/>
      <c r="H40" s="332"/>
      <c r="I40" s="303" t="s">
        <v>82</v>
      </c>
      <c r="J40" s="309"/>
      <c r="K40" s="332"/>
      <c r="L40" s="304" t="s">
        <v>82</v>
      </c>
      <c r="M40" s="87"/>
    </row>
    <row r="41" spans="1:13" ht="15.75">
      <c r="A41" s="87"/>
      <c r="B41" s="134"/>
      <c r="C41" s="193" t="s">
        <v>18</v>
      </c>
      <c r="D41" s="300">
        <f>SUM(E41:E43)</f>
        <v>0</v>
      </c>
      <c r="E41" s="332"/>
      <c r="F41" s="303"/>
      <c r="G41" s="300">
        <f>SUM(H41:H43)</f>
        <v>0</v>
      </c>
      <c r="H41" s="332"/>
      <c r="I41" s="303"/>
      <c r="J41" s="300">
        <f>SUM(K41:K43)</f>
        <v>0</v>
      </c>
      <c r="K41" s="332"/>
      <c r="L41" s="304"/>
      <c r="M41" s="87"/>
    </row>
    <row r="42" spans="1:13" ht="15.75">
      <c r="A42" s="87"/>
      <c r="B42" s="134"/>
      <c r="C42" s="186" t="s">
        <v>154</v>
      </c>
      <c r="D42" s="294"/>
      <c r="E42" s="332"/>
      <c r="F42" s="303"/>
      <c r="G42" s="294"/>
      <c r="H42" s="332"/>
      <c r="I42" s="303"/>
      <c r="J42" s="294"/>
      <c r="K42" s="332"/>
      <c r="L42" s="304"/>
      <c r="M42" s="87"/>
    </row>
    <row r="43" spans="1:13" ht="15.75">
      <c r="A43" s="87"/>
      <c r="B43" s="134"/>
      <c r="C43" s="187" t="s">
        <v>155</v>
      </c>
      <c r="D43" s="309"/>
      <c r="E43" s="332"/>
      <c r="F43" s="303" t="s">
        <v>82</v>
      </c>
      <c r="G43" s="309"/>
      <c r="H43" s="332"/>
      <c r="I43" s="303" t="s">
        <v>82</v>
      </c>
      <c r="J43" s="309"/>
      <c r="K43" s="332"/>
      <c r="L43" s="304" t="s">
        <v>82</v>
      </c>
      <c r="M43" s="87"/>
    </row>
    <row r="44" spans="1:13" ht="15.75">
      <c r="A44" s="87"/>
      <c r="B44" s="134"/>
      <c r="C44" s="193" t="s">
        <v>19</v>
      </c>
      <c r="D44" s="300">
        <f>SUM(E44:E45)</f>
        <v>0</v>
      </c>
      <c r="E44" s="332"/>
      <c r="F44" s="303"/>
      <c r="G44" s="300">
        <f>SUM(H44:H45)</f>
        <v>0</v>
      </c>
      <c r="H44" s="332"/>
      <c r="I44" s="303"/>
      <c r="J44" s="300">
        <f>SUM(K44:K45)</f>
        <v>0</v>
      </c>
      <c r="K44" s="332"/>
      <c r="L44" s="304"/>
      <c r="M44" s="87"/>
    </row>
    <row r="45" spans="1:13" ht="15.75">
      <c r="A45" s="87"/>
      <c r="B45" s="134"/>
      <c r="C45" s="145"/>
      <c r="D45" s="309"/>
      <c r="E45" s="332"/>
      <c r="F45" s="303" t="s">
        <v>82</v>
      </c>
      <c r="G45" s="309"/>
      <c r="H45" s="332"/>
      <c r="I45" s="303" t="s">
        <v>82</v>
      </c>
      <c r="J45" s="309"/>
      <c r="K45" s="332"/>
      <c r="L45" s="304" t="s">
        <v>82</v>
      </c>
      <c r="M45" s="87"/>
    </row>
    <row r="46" spans="1:13" ht="15.75">
      <c r="A46" s="87"/>
      <c r="B46" s="134"/>
      <c r="C46" s="193" t="s">
        <v>20</v>
      </c>
      <c r="D46" s="300">
        <f>SUM(E46:E48)</f>
        <v>0</v>
      </c>
      <c r="E46" s="332"/>
      <c r="F46" s="303"/>
      <c r="G46" s="300">
        <f>SUM(H46:H48)</f>
        <v>0</v>
      </c>
      <c r="H46" s="332"/>
      <c r="I46" s="303"/>
      <c r="J46" s="300">
        <f>SUM(K46:K48)</f>
        <v>0</v>
      </c>
      <c r="K46" s="332"/>
      <c r="L46" s="304"/>
      <c r="M46" s="87"/>
    </row>
    <row r="47" spans="1:13" ht="15.75">
      <c r="A47" s="87"/>
      <c r="B47" s="134"/>
      <c r="C47" s="138"/>
      <c r="D47" s="294"/>
      <c r="E47" s="332"/>
      <c r="F47" s="303"/>
      <c r="G47" s="294"/>
      <c r="H47" s="332"/>
      <c r="I47" s="303"/>
      <c r="J47" s="294"/>
      <c r="K47" s="332"/>
      <c r="L47" s="304"/>
      <c r="M47" s="87"/>
    </row>
    <row r="48" spans="1:13" ht="15.75">
      <c r="A48" s="87"/>
      <c r="B48" s="134"/>
      <c r="C48" s="138"/>
      <c r="D48" s="294"/>
      <c r="E48" s="332"/>
      <c r="F48" s="303"/>
      <c r="G48" s="294"/>
      <c r="H48" s="332"/>
      <c r="I48" s="303"/>
      <c r="J48" s="294"/>
      <c r="K48" s="332"/>
      <c r="L48" s="304"/>
      <c r="M48" s="87"/>
    </row>
    <row r="49" spans="1:14" ht="16.5" thickBot="1">
      <c r="A49" s="87"/>
      <c r="B49" s="147"/>
      <c r="C49" s="194" t="s">
        <v>21</v>
      </c>
      <c r="D49" s="316">
        <f>E49</f>
        <v>0</v>
      </c>
      <c r="E49" s="317"/>
      <c r="F49" s="318"/>
      <c r="G49" s="316">
        <f>H49</f>
        <v>0</v>
      </c>
      <c r="H49" s="317"/>
      <c r="I49" s="318"/>
      <c r="J49" s="316">
        <f>K49</f>
        <v>0</v>
      </c>
      <c r="K49" s="317"/>
      <c r="L49" s="319"/>
      <c r="M49" s="87"/>
    </row>
    <row r="50" spans="1:14" ht="30" customHeight="1" thickTop="1" thickBot="1">
      <c r="A50" s="87"/>
      <c r="B50" s="250" t="s">
        <v>30</v>
      </c>
      <c r="C50" s="251"/>
      <c r="D50" s="61">
        <f>D7+D16+D25+D30</f>
        <v>0</v>
      </c>
      <c r="E50" s="51"/>
      <c r="F50" s="149"/>
      <c r="G50" s="61">
        <f>G7+G16+G25+G30</f>
        <v>0</v>
      </c>
      <c r="H50" s="51"/>
      <c r="I50" s="149"/>
      <c r="J50" s="61">
        <f>J7+J16+J25+J30</f>
        <v>0</v>
      </c>
      <c r="K50" s="51"/>
      <c r="L50" s="150"/>
      <c r="M50" s="82"/>
      <c r="N50" s="14"/>
    </row>
    <row r="51" spans="1:14" ht="15" customHeight="1" thickTop="1">
      <c r="A51" s="87"/>
      <c r="B51" s="250" t="s">
        <v>41</v>
      </c>
      <c r="C51" s="251"/>
      <c r="D51" s="244">
        <f>ROUNDDOWN(D50*30/100,0)</f>
        <v>0</v>
      </c>
      <c r="E51" s="188" t="str">
        <f>IFERROR(IF(D51/D50&gt;0.3,"間接経費が30％を超過しています",""),"")</f>
        <v/>
      </c>
      <c r="F51" s="152"/>
      <c r="G51" s="244">
        <f>ROUNDDOWN(G50*30/100,0)</f>
        <v>0</v>
      </c>
      <c r="H51" s="188" t="str">
        <f>IFERROR(IF(G51/G50&gt;0.3,"間接経費が30％を超過しています",""),"")</f>
        <v/>
      </c>
      <c r="I51" s="152"/>
      <c r="J51" s="244">
        <f>ROUNDDOWN(J50*30/100,0)</f>
        <v>0</v>
      </c>
      <c r="K51" s="188" t="str">
        <f>IFERROR(IF(J51/J50&gt;0.3,"間接経費が30％を超過しています",""),"")</f>
        <v/>
      </c>
      <c r="L51" s="153"/>
      <c r="M51" s="82"/>
      <c r="N51" s="14"/>
    </row>
    <row r="52" spans="1:14" ht="15" customHeight="1" thickBot="1">
      <c r="A52" s="87"/>
      <c r="B52" s="246" t="s">
        <v>81</v>
      </c>
      <c r="C52" s="247"/>
      <c r="D52" s="245"/>
      <c r="E52" s="50"/>
      <c r="F52" s="155" t="str">
        <f>IFERROR("間接経費率："&amp;TEXT(D51/D50*100,"0")&amp;"%","")</f>
        <v/>
      </c>
      <c r="G52" s="245"/>
      <c r="H52" s="50"/>
      <c r="I52" s="155" t="str">
        <f>IFERROR("間接経費率："&amp;TEXT(G51/G50*100,"0")&amp;"%","")</f>
        <v/>
      </c>
      <c r="J52" s="245"/>
      <c r="K52" s="50"/>
      <c r="L52" s="156" t="str">
        <f>IFERROR("間接経費率："&amp;TEXT(J51/J50*100,"0")&amp;"%","")</f>
        <v/>
      </c>
      <c r="M52" s="82"/>
      <c r="N52" s="190">
        <f>COUNTIF(F52,"&lt;&gt;間接経費率：30%")+COUNTIF(I52,"&lt;&gt;間接経費率：30%")+COUNTIF(L52,"&lt;&gt;間接経費率：30%")-COUNTBLANK(F52)-COUNTBLANK(I52)-COUNTBLANK(L52)</f>
        <v>0</v>
      </c>
    </row>
    <row r="53" spans="1:14" ht="30" customHeight="1" thickTop="1" thickBot="1">
      <c r="A53" s="87"/>
      <c r="B53" s="248" t="s">
        <v>156</v>
      </c>
      <c r="C53" s="249"/>
      <c r="D53" s="60">
        <f>D50+D51</f>
        <v>0</v>
      </c>
      <c r="E53" s="98"/>
      <c r="F53" s="157"/>
      <c r="G53" s="60">
        <f>G50+G51</f>
        <v>0</v>
      </c>
      <c r="H53" s="98"/>
      <c r="I53" s="157"/>
      <c r="J53" s="60">
        <f>J50+J51</f>
        <v>0</v>
      </c>
      <c r="K53" s="98"/>
      <c r="L53" s="158"/>
      <c r="M53" s="82"/>
      <c r="N53" s="189"/>
    </row>
    <row r="54" spans="1:14" ht="15.75">
      <c r="A54" s="87"/>
      <c r="B54" s="265" t="s">
        <v>44</v>
      </c>
      <c r="C54" s="265"/>
      <c r="D54" s="265"/>
      <c r="E54" s="265"/>
      <c r="F54" s="265"/>
      <c r="G54" s="265"/>
      <c r="H54" s="265"/>
      <c r="I54" s="265"/>
      <c r="J54" s="265"/>
      <c r="K54" s="265"/>
      <c r="L54" s="265"/>
      <c r="M54" s="87"/>
      <c r="N54" s="190"/>
    </row>
    <row r="55" spans="1:14" ht="15.75">
      <c r="A55" s="87"/>
      <c r="B55" s="243" t="s">
        <v>157</v>
      </c>
      <c r="C55" s="243"/>
      <c r="D55" s="243"/>
      <c r="E55" s="243"/>
      <c r="F55" s="243"/>
      <c r="G55" s="243"/>
      <c r="H55" s="243"/>
      <c r="I55" s="243"/>
      <c r="J55" s="243"/>
      <c r="K55" s="243"/>
      <c r="L55" s="243"/>
      <c r="M55" s="87"/>
      <c r="N55" s="190"/>
    </row>
    <row r="56" spans="1:14" ht="30.75" customHeight="1">
      <c r="A56" s="87"/>
      <c r="B56" s="284"/>
      <c r="C56" s="284"/>
      <c r="D56" s="284"/>
      <c r="E56" s="284"/>
      <c r="F56" s="284"/>
      <c r="G56" s="284"/>
      <c r="H56" s="284"/>
      <c r="I56" s="284"/>
      <c r="J56" s="284"/>
      <c r="K56" s="284"/>
      <c r="L56" s="284"/>
      <c r="M56" s="87"/>
      <c r="N56" s="190">
        <f>LENB(B56)</f>
        <v>0</v>
      </c>
    </row>
    <row r="57" spans="1:14" ht="11.45" customHeight="1">
      <c r="A57" s="87"/>
      <c r="B57" s="87"/>
      <c r="C57" s="87"/>
      <c r="D57" s="90"/>
      <c r="E57" s="90"/>
      <c r="F57" s="87"/>
      <c r="G57" s="90"/>
      <c r="H57" s="90"/>
      <c r="I57" s="87"/>
      <c r="J57" s="90"/>
      <c r="K57" s="90"/>
      <c r="L57" s="87"/>
      <c r="M57" s="87"/>
    </row>
    <row r="58" spans="1:14" ht="15.75"/>
  </sheetData>
  <sheetProtection algorithmName="SHA-512" hashValue="eIXugi1q3tAHNR/ostGYujM6MdLsN4j+TRtsINk/Bg30PkM//2GCZdMwevfJYkWaZzc/fdEfNCMqommH5Uhn3Q==" saltValue="61L/zUUPdWm6PqJM0SkJTw==" spinCount="100000" sheet="1" objects="1" scenarios="1"/>
  <mergeCells count="22">
    <mergeCell ref="B55:L55"/>
    <mergeCell ref="B7:C7"/>
    <mergeCell ref="B16:C16"/>
    <mergeCell ref="B25:C25"/>
    <mergeCell ref="B30:C30"/>
    <mergeCell ref="B54:L54"/>
    <mergeCell ref="B56:L56"/>
    <mergeCell ref="J5:L5"/>
    <mergeCell ref="B4:C4"/>
    <mergeCell ref="D4:F4"/>
    <mergeCell ref="B5:C5"/>
    <mergeCell ref="D5:F5"/>
    <mergeCell ref="G5:I5"/>
    <mergeCell ref="J4:L4"/>
    <mergeCell ref="B6:C6"/>
    <mergeCell ref="B50:C50"/>
    <mergeCell ref="B51:C51"/>
    <mergeCell ref="D51:D52"/>
    <mergeCell ref="B52:C52"/>
    <mergeCell ref="B53:C53"/>
    <mergeCell ref="J51:J52"/>
    <mergeCell ref="G51:G52"/>
  </mergeCells>
  <phoneticPr fontId="1"/>
  <conditionalFormatting sqref="B56:L56">
    <cfRule type="expression" dxfId="5" priority="1">
      <formula>$N$52=0</formula>
    </cfRule>
    <cfRule type="expression" dxfId="4" priority="2">
      <formula>IF(AND($N$52&gt;0,$N$56=0),TRUE,FALSE)</formula>
    </cfRule>
  </conditionalFormatting>
  <conditionalFormatting sqref="E8:E15 H8:H15 K8:K15 E17:E24 H17:H24 K17:K24 E26:E29 H26:H29 K26:K29 E31:E49 H31:H49 K31:K49">
    <cfRule type="containsBlanks" dxfId="3" priority="3">
      <formula>LEN(TRIM(E8))=0</formula>
    </cfRule>
  </conditionalFormatting>
  <conditionalFormatting sqref="F8:F48">
    <cfRule type="expression" dxfId="2" priority="4">
      <formula>IF(AND(E8&gt;0,F8=""),TRUE,FALSE)</formula>
    </cfRule>
  </conditionalFormatting>
  <conditionalFormatting sqref="I8:I48">
    <cfRule type="expression" dxfId="1" priority="6">
      <formula>IF(AND(H8&gt;0,I8=""),TRUE,FALSE)</formula>
    </cfRule>
  </conditionalFormatting>
  <conditionalFormatting sqref="L8:L48">
    <cfRule type="expression" dxfId="0" priority="9">
      <formula>IF(AND(K8&gt;0,L8=""),TRUE,FALSE)</formula>
    </cfRule>
  </conditionalFormatting>
  <dataValidations count="1">
    <dataValidation type="whole" allowBlank="1" showInputMessage="1" showErrorMessage="1" error="半角の数字を入力してください。" sqref="D8:E15 D17:E24 D26:E29 D31:E49 J8:K15 G26:H29 G31:H49 G8:H15 J17:K24 J26:K29 G17:H24 J31:K49" xr:uid="{894AA435-B6E4-47FC-AEE8-71C2389E6A55}">
      <formula1>0</formula1>
      <formula2>999999</formula2>
    </dataValidation>
  </dataValidations>
  <pageMargins left="0.59055118110236227" right="0.59055118110236227" top="0.39370078740157483" bottom="0.39370078740157483" header="0.31496062992125984" footer="0.31496062992125984"/>
  <pageSetup paperSize="9" orientation="landscape" r:id="rId1"/>
  <ignoredErrors>
    <ignoredError sqref="D8 D12 D17 D21 D26 D35 D38 D41 D44 D46 D49 G8 G12 G17 G21 G26 G31 G35 G38 G41 G44 G46 G49 J8 J12 J17 J21 J26 J31 J35 J38 J41 J44 J46 J49 D51 G51 J51"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MST</vt:lpstr>
      <vt:lpstr>課題情報</vt:lpstr>
      <vt:lpstr>★記入例★</vt:lpstr>
      <vt:lpstr>【S-26】経費サマリ</vt:lpstr>
      <vt:lpstr>【S-26】経費内訳</vt:lpstr>
      <vt:lpstr>【SⅡ-14】経費サマリ</vt:lpstr>
      <vt:lpstr>【SⅡ-14】経費内訳</vt:lpstr>
      <vt:lpstr>'【S-26】経費サマリ'!Print_Area</vt:lpstr>
      <vt:lpstr>'【S-26】経費内訳'!Print_Area</vt:lpstr>
      <vt:lpstr>'【SⅡ-14】経費サマリ'!Print_Area</vt:lpstr>
      <vt:lpstr>'【SⅡ-14】経費内訳'!Print_Area</vt:lpstr>
      <vt:lpstr>★記入例★!Print_Area</vt:lpstr>
      <vt:lpstr>課題情報!Print_Area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2025-08-15T01:21:08Z</cp:lastPrinted>
  <dcterms:created xsi:type="dcterms:W3CDTF">2025-06-25T07:48:07Z</dcterms:created>
  <dcterms:modified xsi:type="dcterms:W3CDTF">2026-09-01T04:56:45Z</dcterms:modified>
</cp:coreProperties>
</file>